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L67" i="1" l="1"/>
  <c r="K67" i="1"/>
  <c r="J67" i="1"/>
  <c r="K66" i="1"/>
  <c r="L65" i="1"/>
  <c r="K65" i="1"/>
  <c r="J65" i="1"/>
  <c r="K64" i="1"/>
  <c r="K63" i="1"/>
  <c r="L62" i="1"/>
  <c r="K62" i="1"/>
  <c r="J62" i="1"/>
  <c r="K61" i="1"/>
  <c r="K60" i="1"/>
  <c r="L59" i="1"/>
  <c r="K59" i="1"/>
  <c r="J59" i="1"/>
  <c r="K58" i="1"/>
  <c r="K57" i="1"/>
  <c r="K56" i="1"/>
  <c r="K55" i="1"/>
  <c r="L54" i="1"/>
  <c r="K54" i="1"/>
  <c r="J54" i="1"/>
  <c r="K53" i="1"/>
  <c r="K52" i="1"/>
  <c r="K51" i="1"/>
  <c r="L50" i="1"/>
  <c r="K50" i="1"/>
  <c r="J50" i="1"/>
  <c r="K49" i="1"/>
  <c r="K48" i="1"/>
  <c r="K47" i="1"/>
  <c r="L46" i="1"/>
  <c r="K46" i="1"/>
  <c r="J46" i="1"/>
  <c r="K45" i="1"/>
  <c r="K44" i="1"/>
  <c r="L43" i="1"/>
  <c r="K43" i="1"/>
  <c r="J43" i="1"/>
  <c r="K42" i="1"/>
  <c r="L41" i="1"/>
  <c r="K41" i="1"/>
  <c r="J41" i="1"/>
  <c r="K40" i="1"/>
  <c r="K39" i="1"/>
  <c r="L38" i="1"/>
  <c r="K38" i="1"/>
  <c r="J38" i="1"/>
  <c r="K37" i="1"/>
  <c r="K36" i="1"/>
  <c r="L35" i="1"/>
  <c r="K35" i="1"/>
  <c r="J35" i="1"/>
  <c r="K34" i="1"/>
  <c r="K33" i="1"/>
  <c r="L32" i="1"/>
  <c r="K32" i="1"/>
  <c r="J32" i="1"/>
  <c r="K31" i="1"/>
  <c r="L30" i="1"/>
  <c r="K30" i="1"/>
  <c r="J30" i="1"/>
  <c r="K29" i="1"/>
  <c r="L28" i="1"/>
  <c r="K28" i="1"/>
  <c r="J28" i="1"/>
  <c r="K27" i="1"/>
  <c r="L26" i="1"/>
  <c r="K26" i="1"/>
  <c r="J26" i="1"/>
  <c r="K25" i="1"/>
  <c r="K24" i="1"/>
  <c r="K23" i="1"/>
  <c r="L22" i="1"/>
  <c r="K22" i="1"/>
  <c r="J22" i="1"/>
  <c r="L21" i="1"/>
  <c r="K21" i="1"/>
  <c r="J21" i="1"/>
  <c r="L20" i="1"/>
  <c r="K20" i="1"/>
  <c r="J20" i="1"/>
  <c r="K19" i="1"/>
  <c r="K18" i="1"/>
  <c r="K17" i="1"/>
  <c r="L177" i="1"/>
  <c r="K177" i="1"/>
  <c r="J177" i="1"/>
  <c r="K176" i="1"/>
  <c r="K175" i="1"/>
  <c r="K174" i="1"/>
  <c r="K173" i="1"/>
  <c r="K172" i="1"/>
  <c r="L171" i="1"/>
  <c r="K171" i="1"/>
  <c r="J171" i="1"/>
  <c r="K170" i="1"/>
  <c r="K169" i="1"/>
  <c r="K168" i="1"/>
  <c r="K167" i="1"/>
  <c r="K166" i="1"/>
  <c r="L165" i="1"/>
  <c r="K165" i="1"/>
  <c r="J165" i="1"/>
  <c r="K164" i="1"/>
  <c r="K163" i="1"/>
  <c r="K162" i="1"/>
  <c r="L161" i="1"/>
  <c r="K161" i="1"/>
  <c r="J161" i="1"/>
  <c r="K160" i="1"/>
  <c r="K159" i="1"/>
  <c r="K158" i="1"/>
  <c r="L157" i="1"/>
  <c r="K157" i="1"/>
  <c r="J157" i="1"/>
  <c r="K156" i="1"/>
  <c r="K155" i="1"/>
  <c r="K154" i="1"/>
  <c r="K153" i="1"/>
  <c r="K152" i="1"/>
  <c r="L151" i="1"/>
  <c r="K151" i="1"/>
  <c r="J151" i="1"/>
  <c r="K150" i="1"/>
  <c r="K149" i="1"/>
  <c r="K148" i="1"/>
  <c r="L147" i="1"/>
  <c r="K147" i="1"/>
  <c r="J147" i="1"/>
  <c r="K146" i="1"/>
  <c r="K145" i="1"/>
  <c r="K144" i="1"/>
  <c r="L143" i="1"/>
  <c r="K143" i="1"/>
  <c r="J143" i="1"/>
  <c r="K142" i="1"/>
  <c r="K141" i="1"/>
  <c r="K140" i="1"/>
  <c r="K139" i="1"/>
  <c r="K138" i="1"/>
  <c r="L137" i="1"/>
  <c r="K137" i="1"/>
  <c r="J137" i="1"/>
  <c r="K136" i="1"/>
  <c r="K135" i="1"/>
  <c r="K134" i="1"/>
  <c r="K133" i="1"/>
  <c r="K132" i="1"/>
  <c r="L131" i="1"/>
  <c r="K131" i="1"/>
  <c r="J131" i="1"/>
  <c r="L130" i="1"/>
  <c r="K130" i="1"/>
  <c r="J130" i="1"/>
  <c r="K129" i="1"/>
  <c r="K128" i="1"/>
  <c r="K127" i="1"/>
  <c r="K126" i="1"/>
  <c r="K125" i="1"/>
  <c r="L124" i="1"/>
  <c r="K124" i="1"/>
  <c r="J124" i="1"/>
  <c r="K123" i="1"/>
  <c r="K122" i="1"/>
  <c r="K121" i="1"/>
  <c r="L120" i="1"/>
  <c r="K120" i="1"/>
  <c r="J120" i="1"/>
  <c r="K119" i="1"/>
  <c r="K118" i="1"/>
  <c r="K117" i="1"/>
  <c r="K116" i="1"/>
  <c r="L115" i="1"/>
  <c r="K115" i="1"/>
  <c r="J115" i="1"/>
  <c r="K114" i="1"/>
  <c r="K113" i="1"/>
  <c r="K112" i="1"/>
  <c r="L111" i="1"/>
  <c r="K111" i="1"/>
  <c r="J111" i="1"/>
  <c r="K110" i="1"/>
  <c r="K109" i="1"/>
  <c r="K108" i="1"/>
  <c r="L107" i="1"/>
  <c r="K107" i="1"/>
  <c r="J107" i="1"/>
  <c r="K106" i="1"/>
  <c r="K105" i="1"/>
  <c r="L104" i="1"/>
  <c r="K104" i="1"/>
  <c r="J104" i="1"/>
  <c r="L103" i="1"/>
  <c r="K103" i="1"/>
  <c r="J103" i="1"/>
  <c r="K102" i="1"/>
  <c r="K101" i="1"/>
  <c r="K100" i="1"/>
  <c r="L99" i="1"/>
  <c r="K99" i="1"/>
  <c r="J99" i="1"/>
  <c r="L98" i="1"/>
  <c r="K98" i="1"/>
  <c r="J98" i="1"/>
  <c r="K97" i="1"/>
  <c r="K96" i="1"/>
  <c r="L95" i="1"/>
  <c r="K95" i="1"/>
  <c r="J95" i="1"/>
  <c r="K94" i="1"/>
  <c r="K93" i="1"/>
  <c r="L92" i="1"/>
  <c r="K92" i="1"/>
  <c r="J92" i="1"/>
  <c r="L91" i="1"/>
  <c r="K91" i="1"/>
  <c r="J91" i="1"/>
  <c r="L90" i="1"/>
  <c r="K90" i="1"/>
  <c r="J90" i="1"/>
  <c r="K89" i="1"/>
  <c r="K88" i="1"/>
  <c r="K87" i="1"/>
  <c r="K86" i="1"/>
  <c r="L85" i="1"/>
  <c r="K85" i="1"/>
  <c r="J85" i="1"/>
  <c r="L84" i="1"/>
  <c r="K84" i="1"/>
  <c r="J84" i="1"/>
  <c r="L83" i="1"/>
  <c r="K83" i="1"/>
  <c r="J83" i="1"/>
  <c r="K82" i="1"/>
  <c r="K81" i="1"/>
  <c r="K80" i="1"/>
  <c r="K79" i="1"/>
  <c r="K78" i="1"/>
  <c r="L206" i="1"/>
  <c r="K206" i="1"/>
  <c r="K205" i="1"/>
  <c r="K204" i="1"/>
  <c r="K203" i="1"/>
  <c r="L210" i="1"/>
  <c r="K210" i="1"/>
  <c r="K209" i="1"/>
  <c r="K208" i="1"/>
  <c r="K207" i="1"/>
  <c r="J201" i="1"/>
  <c r="J202" i="1"/>
  <c r="J200" i="1"/>
  <c r="J188" i="1" s="1"/>
  <c r="J198" i="1"/>
  <c r="J193" i="1"/>
  <c r="I180" i="1"/>
  <c r="H188" i="1"/>
  <c r="H180" i="1" s="1"/>
  <c r="I188" i="1"/>
  <c r="K192" i="1"/>
  <c r="K193" i="1"/>
  <c r="L193" i="1"/>
  <c r="K197" i="1"/>
  <c r="K198" i="1"/>
  <c r="L198" i="1"/>
</calcChain>
</file>

<file path=xl/sharedStrings.xml><?xml version="1.0" encoding="utf-8"?>
<sst xmlns="http://schemas.openxmlformats.org/spreadsheetml/2006/main" count="1042" uniqueCount="390">
  <si>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</si>
  <si>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</si>
  <si>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</si>
  <si>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</si>
  <si>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</si>
  <si>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</si>
  <si>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</si>
  <si>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</si>
  <si>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</si>
  <si>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</si>
  <si>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</si>
  <si>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</si>
  <si>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</si>
  <si>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</si>
  <si>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</si>
  <si>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</si>
  <si>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</si>
  <si>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</si>
  <si>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</si>
  <si>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</si>
  <si>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</si>
  <si>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</si>
  <si>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</si>
  <si>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</si>
  <si>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</si>
  <si>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</si>
  <si>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</si>
  <si>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</si>
  <si>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</si>
  <si>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</si>
  <si>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</si>
  <si>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</si>
  <si>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</si>
  <si>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</si>
  <si>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</si>
  <si>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</si>
  <si>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</si>
  <si>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</si>
  <si>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</si>
  <si>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</si>
  <si>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</si>
  <si>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</si>
  <si>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</si>
  <si>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</si>
  <si>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</si>
  <si>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</si>
  <si>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</si>
  <si>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</si>
  <si>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 xml:space="preserve">Главный бухгалтер ____________________ 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</si>
  <si>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</si>
  <si>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</si>
  <si>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</si>
  <si>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</si>
  <si>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</si>
  <si>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</si>
  <si>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</si>
  <si>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</si>
  <si>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</si>
  <si>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</si>
  <si>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Опеченского сельского поселения</t>
  </si>
  <si>
    <t>01 января 2020 г.</t>
  </si>
  <si>
    <t>04196721</t>
  </si>
  <si>
    <t>Администрация Опеченского сельского поселения</t>
  </si>
  <si>
    <t>444</t>
  </si>
  <si>
    <t>5320022958</t>
  </si>
  <si>
    <t>ГОД</t>
  </si>
  <si>
    <t>01.01.2020</t>
  </si>
  <si>
    <t>3</t>
  </si>
  <si>
    <t>49606440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</si>
  <si>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</si>
  <si>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</si>
  <si>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</si>
  <si>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</si>
  <si>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</si>
  <si>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</si>
  <si>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</si>
  <si>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</si>
  <si>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</si>
  <si>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</si>
  <si>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</si>
  <si>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</si>
  <si>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</si>
  <si>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</si>
  <si>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</si>
  <si>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</si>
  <si>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</si>
  <si>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</si>
  <si>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</si>
  <si>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</si>
  <si>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</si>
  <si>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</si>
  <si>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</si>
  <si>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</si>
  <si>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</si>
  <si>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</si>
  <si>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</si>
  <si>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</si>
  <si>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</si>
  <si>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</si>
  <si>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i5_00001029510001000000</t>
  </si>
  <si>
    <t>9510001000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</si>
  <si>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</si>
  <si>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i6_00001029510001000100</t>
  </si>
  <si>
    <t>100</t>
  </si>
  <si>
    <t>Расходы на выплаты персоналу государственных (муниципальных) органов</t>
  </si>
  <si>
    <t>i6_00001029510001000120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</si>
  <si>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</si>
  <si>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</si>
  <si>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</si>
  <si>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</si>
  <si>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</si>
  <si>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</si>
  <si>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</si>
  <si>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</si>
  <si>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</si>
  <si>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</si>
  <si>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i5_00001049500001000000</t>
  </si>
  <si>
    <t>9500001000</t>
  </si>
  <si>
    <t>i6_00001049500001000100</t>
  </si>
  <si>
    <t>i6_00001049500001000120</t>
  </si>
  <si>
    <t>Закупка товаров, работ и услуг для обеспечения государственных (муниципальных) нужд</t>
  </si>
  <si>
    <t>i6_00001049500001000200</t>
  </si>
  <si>
    <t>Иные закупки товаров, работ и услуг для обеспечения государственных (муниципальных) нужд</t>
  </si>
  <si>
    <t>i6_00001049500001000240</t>
  </si>
  <si>
    <t>240</t>
  </si>
  <si>
    <t>Прочая закупка товаров, работ и услуг</t>
  </si>
  <si>
    <t>244</t>
  </si>
  <si>
    <t>Иные бюджетные ассигнования</t>
  </si>
  <si>
    <t>i6_00001049500001000800</t>
  </si>
  <si>
    <t>800</t>
  </si>
  <si>
    <t>Уплата налогов, сборов и иных платежей</t>
  </si>
  <si>
    <t>i6_00001049500001000850</t>
  </si>
  <si>
    <t>850</t>
  </si>
  <si>
    <t>Уплата прочих налогов, сборов</t>
  </si>
  <si>
    <t>852</t>
  </si>
  <si>
    <t>Уплата иных платежей</t>
  </si>
  <si>
    <t>853</t>
  </si>
  <si>
    <t>i5_00001049500070280000</t>
  </si>
  <si>
    <t>9500070280</t>
  </si>
  <si>
    <t>i6_00001049500070280100</t>
  </si>
  <si>
    <t>i6_00001049500070280120</t>
  </si>
  <si>
    <t>i5_00001049500081040000</t>
  </si>
  <si>
    <t>9500081040</t>
  </si>
  <si>
    <t>Межбюджетные трансферты</t>
  </si>
  <si>
    <t>i6_00001049500081040500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</si>
  <si>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</si>
  <si>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</si>
  <si>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</si>
  <si>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</si>
  <si>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</si>
  <si>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i5_00001069700081020000</t>
  </si>
  <si>
    <t>9700081020</t>
  </si>
  <si>
    <t>i6_00001069700081020500</t>
  </si>
  <si>
    <t>Резервные фонды</t>
  </si>
  <si>
    <t>i3_00001110000000000000</t>
  </si>
  <si>
    <t>0111</t>
  </si>
  <si>
    <t>i5_00001119800029990000</t>
  </si>
  <si>
    <t>9800029990</t>
  </si>
  <si>
    <t>i6_00001119800029990800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</si>
  <si>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</si>
  <si>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</si>
  <si>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</si>
  <si>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</si>
  <si>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</si>
  <si>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i5_00001132500022510000</t>
  </si>
  <si>
    <t>2500022510</t>
  </si>
  <si>
    <t>i6_00001132500022510200</t>
  </si>
  <si>
    <t>i6_00001132500022510240</t>
  </si>
  <si>
    <t>i5_00001139300070650000</t>
  </si>
  <si>
    <t>9300070650</t>
  </si>
  <si>
    <t>i6_00001139300070650200</t>
  </si>
  <si>
    <t>i6_00001139300070650240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</si>
  <si>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</si>
  <si>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</si>
  <si>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</si>
  <si>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</si>
  <si>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</si>
  <si>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</si>
  <si>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i5_00002039300051180000</t>
  </si>
  <si>
    <t>9300051180</t>
  </si>
  <si>
    <t>i6_00002039300051180100</t>
  </si>
  <si>
    <t>i6_00002039300051180120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</si>
  <si>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</si>
  <si>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</si>
  <si>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</si>
  <si>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</si>
  <si>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</si>
  <si>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</si>
  <si>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i5_00003102400028010000</t>
  </si>
  <si>
    <t>2400028010</t>
  </si>
  <si>
    <t>i6_00003102400028010200</t>
  </si>
  <si>
    <t>i6_00003102400028010240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</si>
  <si>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</si>
  <si>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</si>
  <si>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</si>
  <si>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</si>
  <si>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</si>
  <si>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</si>
  <si>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i5_00004091100029010000</t>
  </si>
  <si>
    <t>1100029010</t>
  </si>
  <si>
    <t>i6_00004091100029010200</t>
  </si>
  <si>
    <t>i6_00004091100029010240</t>
  </si>
  <si>
    <t>i5_00004091100071520000</t>
  </si>
  <si>
    <t>1100071520</t>
  </si>
  <si>
    <t>i6_00004091100071520200</t>
  </si>
  <si>
    <t>i6_00004091100071520240</t>
  </si>
  <si>
    <t>i5_000040911000S1520000</t>
  </si>
  <si>
    <t>11000S1520</t>
  </si>
  <si>
    <t>i6_000040911000S1520200</t>
  </si>
  <si>
    <t>i6_000040911000S1520240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</si>
  <si>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</si>
  <si>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</si>
  <si>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</si>
  <si>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</si>
  <si>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</si>
  <si>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</si>
  <si>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i5_00005035000027010000</t>
  </si>
  <si>
    <t>5000027010</t>
  </si>
  <si>
    <t>i6_00005035000027010200</t>
  </si>
  <si>
    <t>i6_00005035000027010240</t>
  </si>
  <si>
    <t>i5_00005035000027030000</t>
  </si>
  <si>
    <t>5000027030</t>
  </si>
  <si>
    <t>i6_00005035000027030200</t>
  </si>
  <si>
    <t>i6_00005035000027030240</t>
  </si>
  <si>
    <t>i5_00005035000027040000</t>
  </si>
  <si>
    <t>5000027040</t>
  </si>
  <si>
    <t>i6_00005035000027040200</t>
  </si>
  <si>
    <t>i6_00005035000027040240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</si>
  <si>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</si>
  <si>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</si>
  <si>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</si>
  <si>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</si>
  <si>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</si>
  <si>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</si>
  <si>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i5_00008010300023010000</t>
  </si>
  <si>
    <t>0300023010</t>
  </si>
  <si>
    <t>i6_00008010300023010200</t>
  </si>
  <si>
    <t>i6_00008010300023010240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</si>
  <si>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</si>
  <si>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</si>
  <si>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</si>
  <si>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</si>
  <si>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</si>
  <si>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</si>
  <si>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i5_00010019390099980000</t>
  </si>
  <si>
    <t>9390099980</t>
  </si>
  <si>
    <t>Социальное обеспечение и иные выплаты населению</t>
  </si>
  <si>
    <t>i6_00010019390099980300</t>
  </si>
  <si>
    <t>300</t>
  </si>
  <si>
    <t>Публичные нормативные социальные выплаты гражданам</t>
  </si>
  <si>
    <t>i6_00010019390099980310</t>
  </si>
  <si>
    <t>310</t>
  </si>
  <si>
    <t>Иные пенсии, социальные доплаты к пенсиям</t>
  </si>
  <si>
    <t>312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</si>
  <si>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</si>
  <si>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</si>
  <si>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</si>
  <si>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</si>
  <si>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</si>
  <si>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</si>
  <si>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</si>
  <si>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</si>
  <si>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</si>
  <si>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</si>
  <si>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</si>
  <si>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</si>
  <si>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</si>
  <si>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</si>
  <si>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</si>
  <si>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</si>
  <si>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</si>
  <si>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</si>
  <si>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</si>
  <si>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</si>
  <si>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</si>
  <si>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</si>
  <si>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</si>
  <si>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</si>
  <si>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</si>
  <si>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</si>
  <si>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</si>
  <si>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</si>
  <si>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</si>
  <si>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</si>
  <si>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</si>
  <si>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</si>
  <si>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</si>
  <si>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</si>
  <si>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</si>
  <si>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</si>
  <si>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</si>
  <si>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</si>
  <si>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</si>
  <si>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</si>
  <si>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</si>
  <si>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</si>
  <si>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</si>
  <si>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</si>
  <si>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</si>
  <si>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</si>
  <si>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</si>
  <si>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</si>
  <si>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</si>
  <si>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</si>
  <si>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</si>
  <si>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</si>
  <si>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</si>
  <si>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</si>
  <si>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</si>
  <si>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</si>
  <si>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</si>
  <si>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</si>
  <si>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</si>
  <si>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</si>
  <si>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</si>
  <si>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</si>
  <si>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</si>
  <si>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</si>
  <si>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</si>
  <si>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</si>
  <si>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</si>
  <si>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</si>
  <si>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</si>
  <si>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</si>
  <si>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</si>
  <si>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</si>
  <si>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</si>
  <si>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</si>
  <si>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</si>
  <si>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</si>
  <si>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</si>
  <si>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</si>
  <si>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</si>
  <si>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</si>
  <si>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</si>
  <si>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</si>
  <si>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</si>
  <si>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</si>
  <si>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</si>
  <si>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</si>
  <si>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</si>
  <si>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</si>
  <si>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</si>
  <si>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</si>
  <si>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</si>
  <si>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</si>
  <si>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</si>
  <si>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</si>
  <si>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</si>
  <si>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</si>
  <si>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</si>
  <si>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</si>
  <si>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</si>
  <si>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</si>
  <si>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</si>
  <si>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</si>
  <si>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</si>
  <si>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</si>
  <si>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</si>
  <si>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</si>
  <si>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</si>
  <si>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</t>
  </si>
  <si>
    <t>20215001000000150</t>
  </si>
  <si>
    <t>i2_00020215001000000150</t>
  </si>
  <si>
    <t>Дотации бюджетам сельских поселений на выравнивание бюджетной обеспеченности</t>
  </si>
  <si>
    <t>20215001100000150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</si>
  <si>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</si>
  <si>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</si>
  <si>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</si>
  <si>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</si>
  <si>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</si>
  <si>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</si>
  <si>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</si>
  <si>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</si>
  <si>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</si>
  <si>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</si>
  <si>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</si>
  <si>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</si>
  <si>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</si>
  <si>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</si>
  <si>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</si>
  <si>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</si>
  <si>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</si>
  <si>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</si>
  <si>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</si>
  <si>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</si>
  <si>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</si>
  <si>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Справочно: Численность муниципальных служащих за  2020 год составила 3 чел. Фактические затраты на их денежное содержание 963,4 тыс.руб.Численность работников поселения          8 чел. Фактические затраты на их денежное содержание 1 961,4 тыс.руб.</t>
  </si>
  <si>
    <t xml:space="preserve">            Руководитель                                (подпись)</t>
  </si>
  <si>
    <t>Руководитель финансово-экономической службы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</si>
</sst>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2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0" borderId="1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wrapText="1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66" xfId="0" applyNumberFormat="1" applyFont="1" applyFill="1" applyBorder="1" applyAlignment="1">
      <alignment horizont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0" fontId="3" fillId="0" borderId="63" xfId="0" applyFont="1" applyFill="1" applyBorder="1" applyAlignment="1">
      <alignment horizontal="center" wrapText="1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23"/>
  <sheetViews>
    <sheetView tabSelected="1" topLeftCell="A201" workbookViewId="0">
      <selection activeCell="H216" sqref="H216"/>
    </sheetView>
  </sheetViews>
  <sheetFormatPr defaultRowHeight="12.75" x14ac:dyDescent="0.2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8" width="18" customWidth="1"/>
    <col min="9" max="10" width="17.570312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95" t="s">
        <v>36</v>
      </c>
      <c r="B1" s="195"/>
      <c r="C1" s="195"/>
      <c r="D1" s="195"/>
      <c r="E1" s="195"/>
      <c r="F1" s="195"/>
      <c r="G1" s="195"/>
      <c r="H1" s="195"/>
      <c r="I1" s="196"/>
      <c r="J1" s="1" t="s">
        <v>3</v>
      </c>
      <c r="K1" s="22" t="s">
        <v>63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84" t="s">
        <v>19</v>
      </c>
      <c r="K2" s="22" t="s">
        <v>25</v>
      </c>
      <c r="L2" s="4"/>
    </row>
    <row r="3" spans="1:12" x14ac:dyDescent="0.2">
      <c r="A3" s="32" t="s">
        <v>50</v>
      </c>
      <c r="B3" s="199" t="s">
        <v>60</v>
      </c>
      <c r="C3" s="199"/>
      <c r="D3" s="199"/>
      <c r="E3" s="22"/>
      <c r="F3" s="22"/>
      <c r="G3" s="200"/>
      <c r="H3" s="200"/>
      <c r="I3" s="32" t="s">
        <v>22</v>
      </c>
      <c r="J3" s="128">
        <v>43831</v>
      </c>
      <c r="K3" s="22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3" t="s">
        <v>21</v>
      </c>
      <c r="J4" s="85" t="s">
        <v>61</v>
      </c>
      <c r="K4" s="22" t="s">
        <v>66</v>
      </c>
      <c r="L4" s="4"/>
    </row>
    <row r="5" spans="1:12" x14ac:dyDescent="0.2">
      <c r="A5" s="3" t="s">
        <v>37</v>
      </c>
      <c r="B5" s="197" t="s">
        <v>62</v>
      </c>
      <c r="C5" s="197"/>
      <c r="D5" s="197"/>
      <c r="E5" s="197"/>
      <c r="F5" s="197"/>
      <c r="G5" s="197"/>
      <c r="H5" s="197"/>
      <c r="I5" s="33" t="s">
        <v>30</v>
      </c>
      <c r="J5" s="86" t="s">
        <v>63</v>
      </c>
      <c r="K5" s="22"/>
      <c r="L5" s="4"/>
    </row>
    <row r="6" spans="1:12" x14ac:dyDescent="0.2">
      <c r="A6" s="3" t="s">
        <v>38</v>
      </c>
      <c r="B6" s="198" t="s">
        <v>59</v>
      </c>
      <c r="C6" s="198"/>
      <c r="D6" s="198"/>
      <c r="E6" s="198"/>
      <c r="F6" s="198"/>
      <c r="G6" s="198"/>
      <c r="H6" s="198"/>
      <c r="I6" s="33" t="s">
        <v>57</v>
      </c>
      <c r="J6" s="86" t="s">
        <v>68</v>
      </c>
      <c r="K6" s="22" t="s">
        <v>67</v>
      </c>
      <c r="L6" s="4"/>
    </row>
    <row r="7" spans="1:12" x14ac:dyDescent="0.2">
      <c r="A7" s="7" t="s">
        <v>58</v>
      </c>
      <c r="B7" s="3"/>
      <c r="C7" s="3"/>
      <c r="D7" s="3"/>
      <c r="E7" s="3"/>
      <c r="F7" s="3"/>
      <c r="G7" s="3"/>
      <c r="H7" s="6"/>
      <c r="I7" s="33"/>
      <c r="J7" s="86"/>
      <c r="K7" s="22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87" t="s">
        <v>0</v>
      </c>
      <c r="K8" s="22" t="s">
        <v>64</v>
      </c>
    </row>
    <row r="9" spans="1:12" ht="15" x14ac:dyDescent="0.25">
      <c r="A9" s="201" t="s">
        <v>29</v>
      </c>
      <c r="B9" s="201"/>
      <c r="C9" s="201"/>
      <c r="D9" s="201"/>
      <c r="E9" s="201"/>
      <c r="F9" s="201"/>
      <c r="G9" s="201"/>
      <c r="H9" s="201"/>
      <c r="I9" s="201"/>
      <c r="J9" s="201"/>
      <c r="K9" s="124" t="s">
        <v>65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125"/>
    </row>
    <row r="11" spans="1:12" ht="12.75" customHeight="1" x14ac:dyDescent="0.2">
      <c r="A11" s="148" t="s">
        <v>39</v>
      </c>
      <c r="B11" s="148" t="s">
        <v>40</v>
      </c>
      <c r="C11" s="154" t="s">
        <v>41</v>
      </c>
      <c r="D11" s="155"/>
      <c r="E11" s="155"/>
      <c r="F11" s="155"/>
      <c r="G11" s="156"/>
      <c r="H11" s="148" t="s">
        <v>42</v>
      </c>
      <c r="I11" s="148" t="s">
        <v>23</v>
      </c>
      <c r="J11" s="148" t="s">
        <v>43</v>
      </c>
      <c r="K11" s="112"/>
    </row>
    <row r="12" spans="1:12" x14ac:dyDescent="0.2">
      <c r="A12" s="149"/>
      <c r="B12" s="149"/>
      <c r="C12" s="157"/>
      <c r="D12" s="158"/>
      <c r="E12" s="158"/>
      <c r="F12" s="158"/>
      <c r="G12" s="159"/>
      <c r="H12" s="149"/>
      <c r="I12" s="149"/>
      <c r="J12" s="149"/>
      <c r="K12" s="112"/>
    </row>
    <row r="13" spans="1:12" x14ac:dyDescent="0.2">
      <c r="A13" s="150"/>
      <c r="B13" s="150"/>
      <c r="C13" s="160"/>
      <c r="D13" s="161"/>
      <c r="E13" s="161"/>
      <c r="F13" s="161"/>
      <c r="G13" s="162"/>
      <c r="H13" s="150"/>
      <c r="I13" s="150"/>
      <c r="J13" s="150"/>
      <c r="K13" s="112"/>
    </row>
    <row r="14" spans="1:12" ht="13.5" thickBot="1" x14ac:dyDescent="0.25">
      <c r="A14" s="69">
        <v>1</v>
      </c>
      <c r="B14" s="12">
        <v>2</v>
      </c>
      <c r="C14" s="182">
        <v>3</v>
      </c>
      <c r="D14" s="183"/>
      <c r="E14" s="183"/>
      <c r="F14" s="183"/>
      <c r="G14" s="184"/>
      <c r="H14" s="13" t="s">
        <v>2</v>
      </c>
      <c r="I14" s="13" t="s">
        <v>25</v>
      </c>
      <c r="J14" s="13" t="s">
        <v>26</v>
      </c>
      <c r="K14" s="113"/>
    </row>
    <row r="15" spans="1:12" x14ac:dyDescent="0.2">
      <c r="A15" s="70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11540130</v>
      </c>
      <c r="I15" s="52">
        <v>11644604.57</v>
      </c>
      <c r="J15" s="103">
        <v>8502.58</v>
      </c>
    </row>
    <row r="16" spans="1:12" x14ac:dyDescent="0.2">
      <c r="A16" s="71" t="s">
        <v>4</v>
      </c>
      <c r="B16" s="50"/>
      <c r="C16" s="202"/>
      <c r="D16" s="203"/>
      <c r="E16" s="203"/>
      <c r="F16" s="203"/>
      <c r="G16" s="204"/>
      <c r="H16" s="56"/>
      <c r="I16" s="57"/>
      <c r="J16" s="58"/>
    </row>
    <row r="17" spans="1:12" x14ac:dyDescent="0.2">
      <c r="A17" s="98" t="s">
        <v>254</v>
      </c>
      <c r="B17" s="99" t="s">
        <v>6</v>
      </c>
      <c r="C17" s="100" t="s">
        <v>70</v>
      </c>
      <c r="D17" s="163" t="s">
        <v>255</v>
      </c>
      <c r="E17" s="210"/>
      <c r="F17" s="210"/>
      <c r="G17" s="211"/>
      <c r="H17" s="95">
        <v>3458100</v>
      </c>
      <c r="I17" s="101">
        <v>3562574.57</v>
      </c>
      <c r="J17" s="102">
        <v>8502.58</v>
      </c>
      <c r="K17" s="116" t="str">
        <f t="shared" ref="K17:K48" si="0">C17 &amp; D17 &amp; G17</f>
        <v>00010000000000000000</v>
      </c>
      <c r="L17" s="104" t="s">
        <v>239</v>
      </c>
    </row>
    <row r="18" spans="1:12" x14ac:dyDescent="0.2">
      <c r="A18" s="98" t="s">
        <v>256</v>
      </c>
      <c r="B18" s="99" t="s">
        <v>6</v>
      </c>
      <c r="C18" s="100" t="s">
        <v>70</v>
      </c>
      <c r="D18" s="163" t="s">
        <v>257</v>
      </c>
      <c r="E18" s="210"/>
      <c r="F18" s="210"/>
      <c r="G18" s="211"/>
      <c r="H18" s="95">
        <v>89800</v>
      </c>
      <c r="I18" s="101">
        <v>97551.85</v>
      </c>
      <c r="J18" s="102">
        <v>0</v>
      </c>
      <c r="K18" s="116" t="str">
        <f t="shared" si="0"/>
        <v>00010100000000000000</v>
      </c>
      <c r="L18" s="104" t="s">
        <v>258</v>
      </c>
    </row>
    <row r="19" spans="1:12" x14ac:dyDescent="0.2">
      <c r="A19" s="98" t="s">
        <v>259</v>
      </c>
      <c r="B19" s="99" t="s">
        <v>6</v>
      </c>
      <c r="C19" s="100" t="s">
        <v>70</v>
      </c>
      <c r="D19" s="163" t="s">
        <v>260</v>
      </c>
      <c r="E19" s="210"/>
      <c r="F19" s="210"/>
      <c r="G19" s="211"/>
      <c r="H19" s="95">
        <v>89800</v>
      </c>
      <c r="I19" s="101">
        <v>97551.85</v>
      </c>
      <c r="J19" s="102">
        <v>0</v>
      </c>
      <c r="K19" s="116" t="str">
        <f t="shared" si="0"/>
        <v>00010102000010000110</v>
      </c>
      <c r="L19" s="104" t="s">
        <v>261</v>
      </c>
    </row>
    <row r="20" spans="1:12" s="83" customFormat="1" ht="56.25" x14ac:dyDescent="0.2">
      <c r="A20" s="78" t="s">
        <v>262</v>
      </c>
      <c r="B20" s="77" t="s">
        <v>6</v>
      </c>
      <c r="C20" s="119" t="s">
        <v>70</v>
      </c>
      <c r="D20" s="168" t="s">
        <v>263</v>
      </c>
      <c r="E20" s="208"/>
      <c r="F20" s="208"/>
      <c r="G20" s="209"/>
      <c r="H20" s="79">
        <v>89800</v>
      </c>
      <c r="I20" s="80">
        <v>95352.67</v>
      </c>
      <c r="J20" s="81">
        <f>IF(IF(H20="",0,H20)=0,0,(IF(H20&gt;0,IF(I20&gt;H20,0,H20-I20),IF(I20&gt;H20,H20-I20,0))))</f>
        <v>0</v>
      </c>
      <c r="K20" s="117" t="str">
        <f t="shared" si="0"/>
        <v>00010102010010000110</v>
      </c>
      <c r="L20" s="82" t="str">
        <f>C20 &amp; D20 &amp; G20</f>
        <v>00010102010010000110</v>
      </c>
    </row>
    <row r="21" spans="1:12" s="83" customFormat="1" ht="90" x14ac:dyDescent="0.2">
      <c r="A21" s="78" t="s">
        <v>264</v>
      </c>
      <c r="B21" s="77" t="s">
        <v>6</v>
      </c>
      <c r="C21" s="119" t="s">
        <v>70</v>
      </c>
      <c r="D21" s="168" t="s">
        <v>265</v>
      </c>
      <c r="E21" s="208"/>
      <c r="F21" s="208"/>
      <c r="G21" s="209"/>
      <c r="H21" s="79"/>
      <c r="I21" s="80">
        <v>1036.8</v>
      </c>
      <c r="J21" s="81">
        <f>IF(IF(H21="",0,H21)=0,0,(IF(H21&gt;0,IF(I21&gt;H21,0,H21-I21),IF(I21&gt;H21,H21-I21,0))))</f>
        <v>0</v>
      </c>
      <c r="K21" s="117" t="str">
        <f t="shared" si="0"/>
        <v>00010102020010000110</v>
      </c>
      <c r="L21" s="82" t="str">
        <f>C21 &amp; D21 &amp; G21</f>
        <v>00010102020010000110</v>
      </c>
    </row>
    <row r="22" spans="1:12" s="83" customFormat="1" ht="33.75" x14ac:dyDescent="0.2">
      <c r="A22" s="78" t="s">
        <v>266</v>
      </c>
      <c r="B22" s="77" t="s">
        <v>6</v>
      </c>
      <c r="C22" s="119" t="s">
        <v>70</v>
      </c>
      <c r="D22" s="168" t="s">
        <v>267</v>
      </c>
      <c r="E22" s="208"/>
      <c r="F22" s="208"/>
      <c r="G22" s="209"/>
      <c r="H22" s="79"/>
      <c r="I22" s="80">
        <v>1162.3800000000001</v>
      </c>
      <c r="J22" s="81">
        <f>IF(IF(H22="",0,H22)=0,0,(IF(H22&gt;0,IF(I22&gt;H22,0,H22-I22),IF(I22&gt;H22,H22-I22,0))))</f>
        <v>0</v>
      </c>
      <c r="K22" s="117" t="str">
        <f t="shared" si="0"/>
        <v>00010102030010000110</v>
      </c>
      <c r="L22" s="82" t="str">
        <f>C22 &amp; D22 &amp; G22</f>
        <v>00010102030010000110</v>
      </c>
    </row>
    <row r="23" spans="1:12" ht="22.5" x14ac:dyDescent="0.2">
      <c r="A23" s="98" t="s">
        <v>268</v>
      </c>
      <c r="B23" s="99" t="s">
        <v>6</v>
      </c>
      <c r="C23" s="100" t="s">
        <v>70</v>
      </c>
      <c r="D23" s="163" t="s">
        <v>269</v>
      </c>
      <c r="E23" s="210"/>
      <c r="F23" s="210"/>
      <c r="G23" s="211"/>
      <c r="H23" s="95">
        <v>1689600</v>
      </c>
      <c r="I23" s="101">
        <v>1682526.67</v>
      </c>
      <c r="J23" s="102">
        <v>8502.58</v>
      </c>
      <c r="K23" s="116" t="str">
        <f t="shared" si="0"/>
        <v>00010300000000000000</v>
      </c>
      <c r="L23" s="104" t="s">
        <v>270</v>
      </c>
    </row>
    <row r="24" spans="1:12" ht="22.5" x14ac:dyDescent="0.2">
      <c r="A24" s="98" t="s">
        <v>271</v>
      </c>
      <c r="B24" s="99" t="s">
        <v>6</v>
      </c>
      <c r="C24" s="100" t="s">
        <v>70</v>
      </c>
      <c r="D24" s="163" t="s">
        <v>272</v>
      </c>
      <c r="E24" s="210"/>
      <c r="F24" s="210"/>
      <c r="G24" s="211"/>
      <c r="H24" s="95">
        <v>1689600</v>
      </c>
      <c r="I24" s="101">
        <v>1682526.67</v>
      </c>
      <c r="J24" s="102">
        <v>8502.58</v>
      </c>
      <c r="K24" s="116" t="str">
        <f t="shared" si="0"/>
        <v>00010302000010000110</v>
      </c>
      <c r="L24" s="104" t="s">
        <v>273</v>
      </c>
    </row>
    <row r="25" spans="1:12" ht="56.25" x14ac:dyDescent="0.2">
      <c r="A25" s="98" t="s">
        <v>274</v>
      </c>
      <c r="B25" s="99" t="s">
        <v>6</v>
      </c>
      <c r="C25" s="100" t="s">
        <v>70</v>
      </c>
      <c r="D25" s="163" t="s">
        <v>275</v>
      </c>
      <c r="E25" s="210"/>
      <c r="F25" s="210"/>
      <c r="G25" s="211"/>
      <c r="H25" s="95">
        <v>771700</v>
      </c>
      <c r="I25" s="101">
        <v>765857.8</v>
      </c>
      <c r="J25" s="102">
        <v>5842.2</v>
      </c>
      <c r="K25" s="116" t="str">
        <f t="shared" si="0"/>
        <v>00010302230010000110</v>
      </c>
      <c r="L25" s="104" t="s">
        <v>276</v>
      </c>
    </row>
    <row r="26" spans="1:12" s="83" customFormat="1" ht="90" x14ac:dyDescent="0.2">
      <c r="A26" s="78" t="s">
        <v>277</v>
      </c>
      <c r="B26" s="77" t="s">
        <v>6</v>
      </c>
      <c r="C26" s="119" t="s">
        <v>70</v>
      </c>
      <c r="D26" s="168" t="s">
        <v>278</v>
      </c>
      <c r="E26" s="208"/>
      <c r="F26" s="208"/>
      <c r="G26" s="209"/>
      <c r="H26" s="79">
        <v>771700</v>
      </c>
      <c r="I26" s="80">
        <v>765857.8</v>
      </c>
      <c r="J26" s="81">
        <f>IF(IF(H26="",0,H26)=0,0,(IF(H26&gt;0,IF(I26&gt;H26,0,H26-I26),IF(I26&gt;H26,H26-I26,0))))</f>
        <v>5842.2</v>
      </c>
      <c r="K26" s="117" t="str">
        <f t="shared" si="0"/>
        <v>00010302231010000110</v>
      </c>
      <c r="L26" s="82" t="str">
        <f>C26 &amp; D26 &amp; G26</f>
        <v>00010302231010000110</v>
      </c>
    </row>
    <row r="27" spans="1:12" ht="78.75" x14ac:dyDescent="0.2">
      <c r="A27" s="98" t="s">
        <v>279</v>
      </c>
      <c r="B27" s="99" t="s">
        <v>6</v>
      </c>
      <c r="C27" s="100" t="s">
        <v>70</v>
      </c>
      <c r="D27" s="163" t="s">
        <v>280</v>
      </c>
      <c r="E27" s="210"/>
      <c r="F27" s="210"/>
      <c r="G27" s="211"/>
      <c r="H27" s="95">
        <v>4200</v>
      </c>
      <c r="I27" s="101">
        <v>5629.25</v>
      </c>
      <c r="J27" s="102">
        <v>0</v>
      </c>
      <c r="K27" s="116" t="str">
        <f t="shared" si="0"/>
        <v>00010302240010000110</v>
      </c>
      <c r="L27" s="104" t="s">
        <v>281</v>
      </c>
    </row>
    <row r="28" spans="1:12" s="83" customFormat="1" ht="101.25" x14ac:dyDescent="0.2">
      <c r="A28" s="78" t="s">
        <v>282</v>
      </c>
      <c r="B28" s="77" t="s">
        <v>6</v>
      </c>
      <c r="C28" s="119" t="s">
        <v>70</v>
      </c>
      <c r="D28" s="168" t="s">
        <v>283</v>
      </c>
      <c r="E28" s="208"/>
      <c r="F28" s="208"/>
      <c r="G28" s="209"/>
      <c r="H28" s="79">
        <v>4200</v>
      </c>
      <c r="I28" s="80">
        <v>5629.25</v>
      </c>
      <c r="J28" s="81">
        <f>IF(IF(H28="",0,H28)=0,0,(IF(H28&gt;0,IF(I28&gt;H28,0,H28-I28),IF(I28&gt;H28,H28-I28,0))))</f>
        <v>0</v>
      </c>
      <c r="K28" s="117" t="str">
        <f t="shared" si="0"/>
        <v>00010302241010000110</v>
      </c>
      <c r="L28" s="82" t="str">
        <f>C28 &amp; D28 &amp; G28</f>
        <v>00010302241010000110</v>
      </c>
    </row>
    <row r="29" spans="1:12" ht="56.25" x14ac:dyDescent="0.2">
      <c r="A29" s="98" t="s">
        <v>284</v>
      </c>
      <c r="B29" s="99" t="s">
        <v>6</v>
      </c>
      <c r="C29" s="100" t="s">
        <v>70</v>
      </c>
      <c r="D29" s="163" t="s">
        <v>285</v>
      </c>
      <c r="E29" s="210"/>
      <c r="F29" s="210"/>
      <c r="G29" s="211"/>
      <c r="H29" s="95">
        <v>1033700</v>
      </c>
      <c r="I29" s="101">
        <v>1023188.63</v>
      </c>
      <c r="J29" s="102">
        <v>10511.37</v>
      </c>
      <c r="K29" s="116" t="str">
        <f t="shared" si="0"/>
        <v>00010302250010000110</v>
      </c>
      <c r="L29" s="104" t="s">
        <v>286</v>
      </c>
    </row>
    <row r="30" spans="1:12" s="83" customFormat="1" ht="90" x14ac:dyDescent="0.2">
      <c r="A30" s="78" t="s">
        <v>287</v>
      </c>
      <c r="B30" s="77" t="s">
        <v>6</v>
      </c>
      <c r="C30" s="119" t="s">
        <v>70</v>
      </c>
      <c r="D30" s="168" t="s">
        <v>288</v>
      </c>
      <c r="E30" s="208"/>
      <c r="F30" s="208"/>
      <c r="G30" s="209"/>
      <c r="H30" s="79">
        <v>1033700</v>
      </c>
      <c r="I30" s="80">
        <v>1023188.63</v>
      </c>
      <c r="J30" s="81">
        <f>IF(IF(H30="",0,H30)=0,0,(IF(H30&gt;0,IF(I30&gt;H30,0,H30-I30),IF(I30&gt;H30,H30-I30,0))))</f>
        <v>10511.37</v>
      </c>
      <c r="K30" s="117" t="str">
        <f t="shared" si="0"/>
        <v>00010302251010000110</v>
      </c>
      <c r="L30" s="82" t="str">
        <f>C30 &amp; D30 &amp; G30</f>
        <v>00010302251010000110</v>
      </c>
    </row>
    <row r="31" spans="1:12" ht="56.25" x14ac:dyDescent="0.2">
      <c r="A31" s="98" t="s">
        <v>289</v>
      </c>
      <c r="B31" s="99" t="s">
        <v>6</v>
      </c>
      <c r="C31" s="100" t="s">
        <v>70</v>
      </c>
      <c r="D31" s="163" t="s">
        <v>290</v>
      </c>
      <c r="E31" s="210"/>
      <c r="F31" s="210"/>
      <c r="G31" s="211"/>
      <c r="H31" s="95">
        <v>-120000</v>
      </c>
      <c r="I31" s="101">
        <v>-112149.01</v>
      </c>
      <c r="J31" s="102">
        <v>-7850.99</v>
      </c>
      <c r="K31" s="116" t="str">
        <f t="shared" si="0"/>
        <v>00010302260010000110</v>
      </c>
      <c r="L31" s="104" t="s">
        <v>291</v>
      </c>
    </row>
    <row r="32" spans="1:12" s="83" customFormat="1" ht="90" x14ac:dyDescent="0.2">
      <c r="A32" s="78" t="s">
        <v>292</v>
      </c>
      <c r="B32" s="77" t="s">
        <v>6</v>
      </c>
      <c r="C32" s="119" t="s">
        <v>70</v>
      </c>
      <c r="D32" s="168" t="s">
        <v>293</v>
      </c>
      <c r="E32" s="208"/>
      <c r="F32" s="208"/>
      <c r="G32" s="209"/>
      <c r="H32" s="79">
        <v>-120000</v>
      </c>
      <c r="I32" s="80">
        <v>-112149.01</v>
      </c>
      <c r="J32" s="81">
        <f>IF(IF(H32="",0,H32)=0,0,(IF(H32&gt;0,IF(I32&gt;H32,0,H32-I32),IF(I32&gt;H32,H32-I32,0))))</f>
        <v>-7850.99</v>
      </c>
      <c r="K32" s="117" t="str">
        <f t="shared" si="0"/>
        <v>00010302261010000110</v>
      </c>
      <c r="L32" s="82" t="str">
        <f>C32 &amp; D32 &amp; G32</f>
        <v>00010302261010000110</v>
      </c>
    </row>
    <row r="33" spans="1:12" x14ac:dyDescent="0.2">
      <c r="A33" s="98" t="s">
        <v>294</v>
      </c>
      <c r="B33" s="99" t="s">
        <v>6</v>
      </c>
      <c r="C33" s="100" t="s">
        <v>70</v>
      </c>
      <c r="D33" s="163" t="s">
        <v>295</v>
      </c>
      <c r="E33" s="210"/>
      <c r="F33" s="210"/>
      <c r="G33" s="211"/>
      <c r="H33" s="95">
        <v>5700</v>
      </c>
      <c r="I33" s="101">
        <v>7355.74</v>
      </c>
      <c r="J33" s="102">
        <v>0</v>
      </c>
      <c r="K33" s="116" t="str">
        <f t="shared" si="0"/>
        <v>00010500000000000000</v>
      </c>
      <c r="L33" s="104" t="s">
        <v>296</v>
      </c>
    </row>
    <row r="34" spans="1:12" x14ac:dyDescent="0.2">
      <c r="A34" s="98" t="s">
        <v>297</v>
      </c>
      <c r="B34" s="99" t="s">
        <v>6</v>
      </c>
      <c r="C34" s="100" t="s">
        <v>70</v>
      </c>
      <c r="D34" s="163" t="s">
        <v>298</v>
      </c>
      <c r="E34" s="210"/>
      <c r="F34" s="210"/>
      <c r="G34" s="211"/>
      <c r="H34" s="95">
        <v>5700</v>
      </c>
      <c r="I34" s="101">
        <v>7355.74</v>
      </c>
      <c r="J34" s="102">
        <v>0</v>
      </c>
      <c r="K34" s="116" t="str">
        <f t="shared" si="0"/>
        <v>00010503000010000110</v>
      </c>
      <c r="L34" s="104" t="s">
        <v>299</v>
      </c>
    </row>
    <row r="35" spans="1:12" s="83" customFormat="1" x14ac:dyDescent="0.2">
      <c r="A35" s="78" t="s">
        <v>297</v>
      </c>
      <c r="B35" s="77" t="s">
        <v>6</v>
      </c>
      <c r="C35" s="119" t="s">
        <v>70</v>
      </c>
      <c r="D35" s="168" t="s">
        <v>300</v>
      </c>
      <c r="E35" s="208"/>
      <c r="F35" s="208"/>
      <c r="G35" s="209"/>
      <c r="H35" s="79">
        <v>5700</v>
      </c>
      <c r="I35" s="80">
        <v>7355.74</v>
      </c>
      <c r="J35" s="81">
        <f>IF(IF(H35="",0,H35)=0,0,(IF(H35&gt;0,IF(I35&gt;H35,0,H35-I35),IF(I35&gt;H35,H35-I35,0))))</f>
        <v>0</v>
      </c>
      <c r="K35" s="117" t="str">
        <f t="shared" si="0"/>
        <v>00010503010010000110</v>
      </c>
      <c r="L35" s="82" t="str">
        <f>C35 &amp; D35 &amp; G35</f>
        <v>00010503010010000110</v>
      </c>
    </row>
    <row r="36" spans="1:12" x14ac:dyDescent="0.2">
      <c r="A36" s="98" t="s">
        <v>301</v>
      </c>
      <c r="B36" s="99" t="s">
        <v>6</v>
      </c>
      <c r="C36" s="100" t="s">
        <v>70</v>
      </c>
      <c r="D36" s="163" t="s">
        <v>302</v>
      </c>
      <c r="E36" s="210"/>
      <c r="F36" s="210"/>
      <c r="G36" s="211"/>
      <c r="H36" s="95">
        <v>1595000</v>
      </c>
      <c r="I36" s="101">
        <v>1674179.21</v>
      </c>
      <c r="J36" s="102">
        <v>0</v>
      </c>
      <c r="K36" s="116" t="str">
        <f t="shared" si="0"/>
        <v>00010600000000000000</v>
      </c>
      <c r="L36" s="104" t="s">
        <v>303</v>
      </c>
    </row>
    <row r="37" spans="1:12" x14ac:dyDescent="0.2">
      <c r="A37" s="98" t="s">
        <v>304</v>
      </c>
      <c r="B37" s="99" t="s">
        <v>6</v>
      </c>
      <c r="C37" s="100" t="s">
        <v>70</v>
      </c>
      <c r="D37" s="163" t="s">
        <v>305</v>
      </c>
      <c r="E37" s="210"/>
      <c r="F37" s="210"/>
      <c r="G37" s="211"/>
      <c r="H37" s="95">
        <v>550000</v>
      </c>
      <c r="I37" s="101">
        <v>611028.94999999995</v>
      </c>
      <c r="J37" s="102">
        <v>0</v>
      </c>
      <c r="K37" s="116" t="str">
        <f t="shared" si="0"/>
        <v>00010601000000000110</v>
      </c>
      <c r="L37" s="104" t="s">
        <v>306</v>
      </c>
    </row>
    <row r="38" spans="1:12" s="83" customFormat="1" ht="33.75" x14ac:dyDescent="0.2">
      <c r="A38" s="78" t="s">
        <v>307</v>
      </c>
      <c r="B38" s="77" t="s">
        <v>6</v>
      </c>
      <c r="C38" s="119" t="s">
        <v>70</v>
      </c>
      <c r="D38" s="168" t="s">
        <v>308</v>
      </c>
      <c r="E38" s="208"/>
      <c r="F38" s="208"/>
      <c r="G38" s="209"/>
      <c r="H38" s="79">
        <v>550000</v>
      </c>
      <c r="I38" s="80">
        <v>611028.94999999995</v>
      </c>
      <c r="J38" s="81">
        <f>IF(IF(H38="",0,H38)=0,0,(IF(H38&gt;0,IF(I38&gt;H38,0,H38-I38),IF(I38&gt;H38,H38-I38,0))))</f>
        <v>0</v>
      </c>
      <c r="K38" s="117" t="str">
        <f t="shared" si="0"/>
        <v>00010601030100000110</v>
      </c>
      <c r="L38" s="82" t="str">
        <f>C38 &amp; D38 &amp; G38</f>
        <v>00010601030100000110</v>
      </c>
    </row>
    <row r="39" spans="1:12" x14ac:dyDescent="0.2">
      <c r="A39" s="98" t="s">
        <v>309</v>
      </c>
      <c r="B39" s="99" t="s">
        <v>6</v>
      </c>
      <c r="C39" s="100" t="s">
        <v>70</v>
      </c>
      <c r="D39" s="163" t="s">
        <v>310</v>
      </c>
      <c r="E39" s="210"/>
      <c r="F39" s="210"/>
      <c r="G39" s="211"/>
      <c r="H39" s="95">
        <v>1045000</v>
      </c>
      <c r="I39" s="101">
        <v>1063150.26</v>
      </c>
      <c r="J39" s="102">
        <v>0</v>
      </c>
      <c r="K39" s="116" t="str">
        <f t="shared" si="0"/>
        <v>00010606000000000110</v>
      </c>
      <c r="L39" s="104" t="s">
        <v>311</v>
      </c>
    </row>
    <row r="40" spans="1:12" x14ac:dyDescent="0.2">
      <c r="A40" s="98" t="s">
        <v>312</v>
      </c>
      <c r="B40" s="99" t="s">
        <v>6</v>
      </c>
      <c r="C40" s="100" t="s">
        <v>70</v>
      </c>
      <c r="D40" s="163" t="s">
        <v>313</v>
      </c>
      <c r="E40" s="210"/>
      <c r="F40" s="210"/>
      <c r="G40" s="211"/>
      <c r="H40" s="95">
        <v>71000</v>
      </c>
      <c r="I40" s="101">
        <v>71756.87</v>
      </c>
      <c r="J40" s="102">
        <v>0</v>
      </c>
      <c r="K40" s="116" t="str">
        <f t="shared" si="0"/>
        <v>00010606030000000110</v>
      </c>
      <c r="L40" s="104" t="s">
        <v>314</v>
      </c>
    </row>
    <row r="41" spans="1:12" s="83" customFormat="1" ht="22.5" x14ac:dyDescent="0.2">
      <c r="A41" s="78" t="s">
        <v>315</v>
      </c>
      <c r="B41" s="77" t="s">
        <v>6</v>
      </c>
      <c r="C41" s="119" t="s">
        <v>70</v>
      </c>
      <c r="D41" s="168" t="s">
        <v>316</v>
      </c>
      <c r="E41" s="208"/>
      <c r="F41" s="208"/>
      <c r="G41" s="209"/>
      <c r="H41" s="79">
        <v>71000</v>
      </c>
      <c r="I41" s="80">
        <v>71756.87</v>
      </c>
      <c r="J41" s="81">
        <f>IF(IF(H41="",0,H41)=0,0,(IF(H41&gt;0,IF(I41&gt;H41,0,H41-I41),IF(I41&gt;H41,H41-I41,0))))</f>
        <v>0</v>
      </c>
      <c r="K41" s="117" t="str">
        <f t="shared" si="0"/>
        <v>00010606033100000110</v>
      </c>
      <c r="L41" s="82" t="str">
        <f>C41 &amp; D41 &amp; G41</f>
        <v>00010606033100000110</v>
      </c>
    </row>
    <row r="42" spans="1:12" x14ac:dyDescent="0.2">
      <c r="A42" s="98" t="s">
        <v>317</v>
      </c>
      <c r="B42" s="99" t="s">
        <v>6</v>
      </c>
      <c r="C42" s="100" t="s">
        <v>70</v>
      </c>
      <c r="D42" s="163" t="s">
        <v>318</v>
      </c>
      <c r="E42" s="210"/>
      <c r="F42" s="210"/>
      <c r="G42" s="211"/>
      <c r="H42" s="95">
        <v>974000</v>
      </c>
      <c r="I42" s="101">
        <v>991393.39</v>
      </c>
      <c r="J42" s="102">
        <v>0</v>
      </c>
      <c r="K42" s="116" t="str">
        <f t="shared" si="0"/>
        <v>00010606040000000110</v>
      </c>
      <c r="L42" s="104" t="s">
        <v>319</v>
      </c>
    </row>
    <row r="43" spans="1:12" s="83" customFormat="1" ht="33.75" x14ac:dyDescent="0.2">
      <c r="A43" s="78" t="s">
        <v>320</v>
      </c>
      <c r="B43" s="77" t="s">
        <v>6</v>
      </c>
      <c r="C43" s="119" t="s">
        <v>70</v>
      </c>
      <c r="D43" s="168" t="s">
        <v>321</v>
      </c>
      <c r="E43" s="208"/>
      <c r="F43" s="208"/>
      <c r="G43" s="209"/>
      <c r="H43" s="79">
        <v>974000</v>
      </c>
      <c r="I43" s="80">
        <v>991393.39</v>
      </c>
      <c r="J43" s="81">
        <f>IF(IF(H43="",0,H43)=0,0,(IF(H43&gt;0,IF(I43&gt;H43,0,H43-I43),IF(I43&gt;H43,H43-I43,0))))</f>
        <v>0</v>
      </c>
      <c r="K43" s="117" t="str">
        <f t="shared" si="0"/>
        <v>00010606043100000110</v>
      </c>
      <c r="L43" s="82" t="str">
        <f>C43 &amp; D43 &amp; G43</f>
        <v>00010606043100000110</v>
      </c>
    </row>
    <row r="44" spans="1:12" x14ac:dyDescent="0.2">
      <c r="A44" s="98" t="s">
        <v>322</v>
      </c>
      <c r="B44" s="99" t="s">
        <v>6</v>
      </c>
      <c r="C44" s="100" t="s">
        <v>70</v>
      </c>
      <c r="D44" s="163" t="s">
        <v>323</v>
      </c>
      <c r="E44" s="210"/>
      <c r="F44" s="210"/>
      <c r="G44" s="211"/>
      <c r="H44" s="95">
        <v>3000</v>
      </c>
      <c r="I44" s="101">
        <v>3000</v>
      </c>
      <c r="J44" s="102">
        <v>0</v>
      </c>
      <c r="K44" s="116" t="str">
        <f t="shared" si="0"/>
        <v>00010800000000000000</v>
      </c>
      <c r="L44" s="104" t="s">
        <v>324</v>
      </c>
    </row>
    <row r="45" spans="1:12" ht="33.75" x14ac:dyDescent="0.2">
      <c r="A45" s="98" t="s">
        <v>325</v>
      </c>
      <c r="B45" s="99" t="s">
        <v>6</v>
      </c>
      <c r="C45" s="100" t="s">
        <v>70</v>
      </c>
      <c r="D45" s="163" t="s">
        <v>326</v>
      </c>
      <c r="E45" s="210"/>
      <c r="F45" s="210"/>
      <c r="G45" s="211"/>
      <c r="H45" s="95">
        <v>3000</v>
      </c>
      <c r="I45" s="101">
        <v>3000</v>
      </c>
      <c r="J45" s="102">
        <v>0</v>
      </c>
      <c r="K45" s="116" t="str">
        <f t="shared" si="0"/>
        <v>00010804000010000110</v>
      </c>
      <c r="L45" s="104" t="s">
        <v>327</v>
      </c>
    </row>
    <row r="46" spans="1:12" s="83" customFormat="1" ht="56.25" x14ac:dyDescent="0.2">
      <c r="A46" s="78" t="s">
        <v>328</v>
      </c>
      <c r="B46" s="77" t="s">
        <v>6</v>
      </c>
      <c r="C46" s="119" t="s">
        <v>70</v>
      </c>
      <c r="D46" s="168" t="s">
        <v>329</v>
      </c>
      <c r="E46" s="208"/>
      <c r="F46" s="208"/>
      <c r="G46" s="209"/>
      <c r="H46" s="79">
        <v>3000</v>
      </c>
      <c r="I46" s="80">
        <v>3000</v>
      </c>
      <c r="J46" s="81">
        <f>IF(IF(H46="",0,H46)=0,0,(IF(H46&gt;0,IF(I46&gt;H46,0,H46-I46),IF(I46&gt;H46,H46-I46,0))))</f>
        <v>0</v>
      </c>
      <c r="K46" s="117" t="str">
        <f t="shared" si="0"/>
        <v>00010804020010000110</v>
      </c>
      <c r="L46" s="82" t="str">
        <f>C46 &amp; D46 &amp; G46</f>
        <v>00010804020010000110</v>
      </c>
    </row>
    <row r="47" spans="1:12" ht="33.75" x14ac:dyDescent="0.2">
      <c r="A47" s="98" t="s">
        <v>330</v>
      </c>
      <c r="B47" s="99" t="s">
        <v>6</v>
      </c>
      <c r="C47" s="100" t="s">
        <v>70</v>
      </c>
      <c r="D47" s="163" t="s">
        <v>331</v>
      </c>
      <c r="E47" s="210"/>
      <c r="F47" s="210"/>
      <c r="G47" s="211"/>
      <c r="H47" s="95">
        <v>53000</v>
      </c>
      <c r="I47" s="101">
        <v>75961.100000000006</v>
      </c>
      <c r="J47" s="102">
        <v>0</v>
      </c>
      <c r="K47" s="116" t="str">
        <f t="shared" si="0"/>
        <v>00011100000000000000</v>
      </c>
      <c r="L47" s="104" t="s">
        <v>332</v>
      </c>
    </row>
    <row r="48" spans="1:12" ht="67.5" x14ac:dyDescent="0.2">
      <c r="A48" s="98" t="s">
        <v>333</v>
      </c>
      <c r="B48" s="99" t="s">
        <v>6</v>
      </c>
      <c r="C48" s="100" t="s">
        <v>70</v>
      </c>
      <c r="D48" s="163" t="s">
        <v>334</v>
      </c>
      <c r="E48" s="210"/>
      <c r="F48" s="210"/>
      <c r="G48" s="211"/>
      <c r="H48" s="95">
        <v>53000</v>
      </c>
      <c r="I48" s="101">
        <v>75961.100000000006</v>
      </c>
      <c r="J48" s="102">
        <v>0</v>
      </c>
      <c r="K48" s="116" t="str">
        <f t="shared" si="0"/>
        <v>00011105000000000120</v>
      </c>
      <c r="L48" s="104" t="s">
        <v>335</v>
      </c>
    </row>
    <row r="49" spans="1:12" ht="33.75" x14ac:dyDescent="0.2">
      <c r="A49" s="98" t="s">
        <v>336</v>
      </c>
      <c r="B49" s="99" t="s">
        <v>6</v>
      </c>
      <c r="C49" s="100" t="s">
        <v>70</v>
      </c>
      <c r="D49" s="163" t="s">
        <v>337</v>
      </c>
      <c r="E49" s="210"/>
      <c r="F49" s="210"/>
      <c r="G49" s="211"/>
      <c r="H49" s="95">
        <v>53000</v>
      </c>
      <c r="I49" s="101">
        <v>75961.100000000006</v>
      </c>
      <c r="J49" s="102">
        <v>0</v>
      </c>
      <c r="K49" s="116" t="str">
        <f t="shared" ref="K49:K67" si="1">C49 &amp; D49 &amp; G49</f>
        <v>00011105070000000120</v>
      </c>
      <c r="L49" s="104" t="s">
        <v>338</v>
      </c>
    </row>
    <row r="50" spans="1:12" s="83" customFormat="1" ht="33.75" x14ac:dyDescent="0.2">
      <c r="A50" s="78" t="s">
        <v>339</v>
      </c>
      <c r="B50" s="77" t="s">
        <v>6</v>
      </c>
      <c r="C50" s="119" t="s">
        <v>70</v>
      </c>
      <c r="D50" s="168" t="s">
        <v>340</v>
      </c>
      <c r="E50" s="208"/>
      <c r="F50" s="208"/>
      <c r="G50" s="209"/>
      <c r="H50" s="79">
        <v>53000</v>
      </c>
      <c r="I50" s="80">
        <v>75961.100000000006</v>
      </c>
      <c r="J50" s="81">
        <f>IF(IF(H50="",0,H50)=0,0,(IF(H50&gt;0,IF(I50&gt;H50,0,H50-I50),IF(I50&gt;H50,H50-I50,0))))</f>
        <v>0</v>
      </c>
      <c r="K50" s="117" t="str">
        <f t="shared" si="1"/>
        <v>00011105075100000120</v>
      </c>
      <c r="L50" s="82" t="str">
        <f>C50 &amp; D50 &amp; G50</f>
        <v>00011105075100000120</v>
      </c>
    </row>
    <row r="51" spans="1:12" ht="22.5" x14ac:dyDescent="0.2">
      <c r="A51" s="98" t="s">
        <v>341</v>
      </c>
      <c r="B51" s="99" t="s">
        <v>6</v>
      </c>
      <c r="C51" s="100" t="s">
        <v>70</v>
      </c>
      <c r="D51" s="163" t="s">
        <v>342</v>
      </c>
      <c r="E51" s="210"/>
      <c r="F51" s="210"/>
      <c r="G51" s="211"/>
      <c r="H51" s="95">
        <v>22000</v>
      </c>
      <c r="I51" s="101">
        <v>22000</v>
      </c>
      <c r="J51" s="102">
        <v>0</v>
      </c>
      <c r="K51" s="116" t="str">
        <f t="shared" si="1"/>
        <v>00011400000000000000</v>
      </c>
      <c r="L51" s="104" t="s">
        <v>343</v>
      </c>
    </row>
    <row r="52" spans="1:12" ht="22.5" x14ac:dyDescent="0.2">
      <c r="A52" s="98" t="s">
        <v>344</v>
      </c>
      <c r="B52" s="99" t="s">
        <v>6</v>
      </c>
      <c r="C52" s="100" t="s">
        <v>70</v>
      </c>
      <c r="D52" s="163" t="s">
        <v>345</v>
      </c>
      <c r="E52" s="210"/>
      <c r="F52" s="210"/>
      <c r="G52" s="211"/>
      <c r="H52" s="95">
        <v>22000</v>
      </c>
      <c r="I52" s="101">
        <v>22000</v>
      </c>
      <c r="J52" s="102">
        <v>0</v>
      </c>
      <c r="K52" s="116" t="str">
        <f t="shared" si="1"/>
        <v>00011406000000000430</v>
      </c>
      <c r="L52" s="104" t="s">
        <v>346</v>
      </c>
    </row>
    <row r="53" spans="1:12" ht="45" x14ac:dyDescent="0.2">
      <c r="A53" s="98" t="s">
        <v>347</v>
      </c>
      <c r="B53" s="99" t="s">
        <v>6</v>
      </c>
      <c r="C53" s="100" t="s">
        <v>70</v>
      </c>
      <c r="D53" s="163" t="s">
        <v>348</v>
      </c>
      <c r="E53" s="210"/>
      <c r="F53" s="210"/>
      <c r="G53" s="211"/>
      <c r="H53" s="95">
        <v>22000</v>
      </c>
      <c r="I53" s="101">
        <v>22000</v>
      </c>
      <c r="J53" s="102">
        <v>0</v>
      </c>
      <c r="K53" s="116" t="str">
        <f t="shared" si="1"/>
        <v>00011406020000000430</v>
      </c>
      <c r="L53" s="104" t="s">
        <v>349</v>
      </c>
    </row>
    <row r="54" spans="1:12" s="83" customFormat="1" ht="45" x14ac:dyDescent="0.2">
      <c r="A54" s="78" t="s">
        <v>350</v>
      </c>
      <c r="B54" s="77" t="s">
        <v>6</v>
      </c>
      <c r="C54" s="119" t="s">
        <v>70</v>
      </c>
      <c r="D54" s="168" t="s">
        <v>351</v>
      </c>
      <c r="E54" s="208"/>
      <c r="F54" s="208"/>
      <c r="G54" s="209"/>
      <c r="H54" s="79">
        <v>22000</v>
      </c>
      <c r="I54" s="80">
        <v>22000</v>
      </c>
      <c r="J54" s="81">
        <f>IF(IF(H54="",0,H54)=0,0,(IF(H54&gt;0,IF(I54&gt;H54,0,H54-I54),IF(I54&gt;H54,H54-I54,0))))</f>
        <v>0</v>
      </c>
      <c r="K54" s="117" t="str">
        <f t="shared" si="1"/>
        <v>00011406025100000430</v>
      </c>
      <c r="L54" s="82" t="str">
        <f>C54 &amp; D54 &amp; G54</f>
        <v>00011406025100000430</v>
      </c>
    </row>
    <row r="55" spans="1:12" x14ac:dyDescent="0.2">
      <c r="A55" s="98" t="s">
        <v>352</v>
      </c>
      <c r="B55" s="99" t="s">
        <v>6</v>
      </c>
      <c r="C55" s="100" t="s">
        <v>70</v>
      </c>
      <c r="D55" s="163" t="s">
        <v>353</v>
      </c>
      <c r="E55" s="210"/>
      <c r="F55" s="210"/>
      <c r="G55" s="211"/>
      <c r="H55" s="95">
        <v>8082030</v>
      </c>
      <c r="I55" s="101">
        <v>8082030</v>
      </c>
      <c r="J55" s="102">
        <v>0</v>
      </c>
      <c r="K55" s="116" t="str">
        <f t="shared" si="1"/>
        <v>00020000000000000000</v>
      </c>
      <c r="L55" s="104" t="s">
        <v>354</v>
      </c>
    </row>
    <row r="56" spans="1:12" ht="33.75" x14ac:dyDescent="0.2">
      <c r="A56" s="98" t="s">
        <v>355</v>
      </c>
      <c r="B56" s="99" t="s">
        <v>6</v>
      </c>
      <c r="C56" s="100" t="s">
        <v>70</v>
      </c>
      <c r="D56" s="163" t="s">
        <v>356</v>
      </c>
      <c r="E56" s="210"/>
      <c r="F56" s="210"/>
      <c r="G56" s="211"/>
      <c r="H56" s="95">
        <v>8082030</v>
      </c>
      <c r="I56" s="101">
        <v>8082030</v>
      </c>
      <c r="J56" s="102">
        <v>0</v>
      </c>
      <c r="K56" s="116" t="str">
        <f t="shared" si="1"/>
        <v>00020200000000000000</v>
      </c>
      <c r="L56" s="104" t="s">
        <v>357</v>
      </c>
    </row>
    <row r="57" spans="1:12" ht="22.5" x14ac:dyDescent="0.2">
      <c r="A57" s="98" t="s">
        <v>358</v>
      </c>
      <c r="B57" s="99" t="s">
        <v>6</v>
      </c>
      <c r="C57" s="100" t="s">
        <v>70</v>
      </c>
      <c r="D57" s="163" t="s">
        <v>359</v>
      </c>
      <c r="E57" s="210"/>
      <c r="F57" s="210"/>
      <c r="G57" s="211"/>
      <c r="H57" s="95">
        <v>5080500</v>
      </c>
      <c r="I57" s="101">
        <v>5080500</v>
      </c>
      <c r="J57" s="102">
        <v>0</v>
      </c>
      <c r="K57" s="116" t="str">
        <f t="shared" si="1"/>
        <v>00020210000000000150</v>
      </c>
      <c r="L57" s="104" t="s">
        <v>360</v>
      </c>
    </row>
    <row r="58" spans="1:12" x14ac:dyDescent="0.2">
      <c r="A58" s="98" t="s">
        <v>361</v>
      </c>
      <c r="B58" s="99" t="s">
        <v>6</v>
      </c>
      <c r="C58" s="100" t="s">
        <v>70</v>
      </c>
      <c r="D58" s="163" t="s">
        <v>362</v>
      </c>
      <c r="E58" s="210"/>
      <c r="F58" s="210"/>
      <c r="G58" s="211"/>
      <c r="H58" s="95">
        <v>5080500</v>
      </c>
      <c r="I58" s="101">
        <v>5080500</v>
      </c>
      <c r="J58" s="102">
        <v>0</v>
      </c>
      <c r="K58" s="116" t="str">
        <f t="shared" si="1"/>
        <v>00020215001000000150</v>
      </c>
      <c r="L58" s="104" t="s">
        <v>363</v>
      </c>
    </row>
    <row r="59" spans="1:12" s="83" customFormat="1" ht="22.5" x14ac:dyDescent="0.2">
      <c r="A59" s="78" t="s">
        <v>364</v>
      </c>
      <c r="B59" s="77" t="s">
        <v>6</v>
      </c>
      <c r="C59" s="119" t="s">
        <v>70</v>
      </c>
      <c r="D59" s="168" t="s">
        <v>365</v>
      </c>
      <c r="E59" s="208"/>
      <c r="F59" s="208"/>
      <c r="G59" s="209"/>
      <c r="H59" s="79">
        <v>5080500</v>
      </c>
      <c r="I59" s="80">
        <v>5080500</v>
      </c>
      <c r="J59" s="81">
        <f>IF(IF(H59="",0,H59)=0,0,(IF(H59&gt;0,IF(I59&gt;H59,0,H59-I59),IF(I59&gt;H59,H59-I59,0))))</f>
        <v>0</v>
      </c>
      <c r="K59" s="117" t="str">
        <f t="shared" si="1"/>
        <v>00020215001100000150</v>
      </c>
      <c r="L59" s="82" t="str">
        <f>C59 &amp; D59 &amp; G59</f>
        <v>00020215001100000150</v>
      </c>
    </row>
    <row r="60" spans="1:12" ht="22.5" x14ac:dyDescent="0.2">
      <c r="A60" s="98" t="s">
        <v>366</v>
      </c>
      <c r="B60" s="99" t="s">
        <v>6</v>
      </c>
      <c r="C60" s="100" t="s">
        <v>70</v>
      </c>
      <c r="D60" s="163" t="s">
        <v>367</v>
      </c>
      <c r="E60" s="210"/>
      <c r="F60" s="210"/>
      <c r="G60" s="211"/>
      <c r="H60" s="95">
        <v>2891000</v>
      </c>
      <c r="I60" s="101">
        <v>2891000</v>
      </c>
      <c r="J60" s="102">
        <v>0</v>
      </c>
      <c r="K60" s="116" t="str">
        <f t="shared" si="1"/>
        <v>00020220000000000150</v>
      </c>
      <c r="L60" s="104" t="s">
        <v>368</v>
      </c>
    </row>
    <row r="61" spans="1:12" x14ac:dyDescent="0.2">
      <c r="A61" s="98" t="s">
        <v>369</v>
      </c>
      <c r="B61" s="99" t="s">
        <v>6</v>
      </c>
      <c r="C61" s="100" t="s">
        <v>70</v>
      </c>
      <c r="D61" s="163" t="s">
        <v>370</v>
      </c>
      <c r="E61" s="210"/>
      <c r="F61" s="210"/>
      <c r="G61" s="211"/>
      <c r="H61" s="95">
        <v>2891000</v>
      </c>
      <c r="I61" s="101">
        <v>2891000</v>
      </c>
      <c r="J61" s="102">
        <v>0</v>
      </c>
      <c r="K61" s="116" t="str">
        <f t="shared" si="1"/>
        <v>00020229999000000150</v>
      </c>
      <c r="L61" s="104" t="s">
        <v>371</v>
      </c>
    </row>
    <row r="62" spans="1:12" s="83" customFormat="1" x14ac:dyDescent="0.2">
      <c r="A62" s="78" t="s">
        <v>372</v>
      </c>
      <c r="B62" s="77" t="s">
        <v>6</v>
      </c>
      <c r="C62" s="119" t="s">
        <v>70</v>
      </c>
      <c r="D62" s="168" t="s">
        <v>373</v>
      </c>
      <c r="E62" s="208"/>
      <c r="F62" s="208"/>
      <c r="G62" s="209"/>
      <c r="H62" s="79">
        <v>2891000</v>
      </c>
      <c r="I62" s="80">
        <v>2891000</v>
      </c>
      <c r="J62" s="81">
        <f>IF(IF(H62="",0,H62)=0,0,(IF(H62&gt;0,IF(I62&gt;H62,0,H62-I62),IF(I62&gt;H62,H62-I62,0))))</f>
        <v>0</v>
      </c>
      <c r="K62" s="117" t="str">
        <f t="shared" si="1"/>
        <v>00020229999100000150</v>
      </c>
      <c r="L62" s="82" t="str">
        <f>C62 &amp; D62 &amp; G62</f>
        <v>00020229999100000150</v>
      </c>
    </row>
    <row r="63" spans="1:12" ht="22.5" x14ac:dyDescent="0.2">
      <c r="A63" s="98" t="s">
        <v>374</v>
      </c>
      <c r="B63" s="99" t="s">
        <v>6</v>
      </c>
      <c r="C63" s="100" t="s">
        <v>70</v>
      </c>
      <c r="D63" s="163" t="s">
        <v>375</v>
      </c>
      <c r="E63" s="210"/>
      <c r="F63" s="210"/>
      <c r="G63" s="211"/>
      <c r="H63" s="95">
        <v>110530</v>
      </c>
      <c r="I63" s="101">
        <v>110530</v>
      </c>
      <c r="J63" s="102">
        <v>0</v>
      </c>
      <c r="K63" s="116" t="str">
        <f t="shared" si="1"/>
        <v>00020230000000000150</v>
      </c>
      <c r="L63" s="104" t="s">
        <v>376</v>
      </c>
    </row>
    <row r="64" spans="1:12" ht="33.75" x14ac:dyDescent="0.2">
      <c r="A64" s="98" t="s">
        <v>377</v>
      </c>
      <c r="B64" s="99" t="s">
        <v>6</v>
      </c>
      <c r="C64" s="100" t="s">
        <v>70</v>
      </c>
      <c r="D64" s="163" t="s">
        <v>378</v>
      </c>
      <c r="E64" s="210"/>
      <c r="F64" s="210"/>
      <c r="G64" s="211"/>
      <c r="H64" s="95">
        <v>31030</v>
      </c>
      <c r="I64" s="101">
        <v>31030</v>
      </c>
      <c r="J64" s="102">
        <v>0</v>
      </c>
      <c r="K64" s="116" t="str">
        <f t="shared" si="1"/>
        <v>00020230024000000150</v>
      </c>
      <c r="L64" s="104" t="s">
        <v>379</v>
      </c>
    </row>
    <row r="65" spans="1:12" s="83" customFormat="1" ht="33.75" x14ac:dyDescent="0.2">
      <c r="A65" s="78" t="s">
        <v>380</v>
      </c>
      <c r="B65" s="77" t="s">
        <v>6</v>
      </c>
      <c r="C65" s="119" t="s">
        <v>70</v>
      </c>
      <c r="D65" s="168" t="s">
        <v>381</v>
      </c>
      <c r="E65" s="208"/>
      <c r="F65" s="208"/>
      <c r="G65" s="209"/>
      <c r="H65" s="79">
        <v>31030</v>
      </c>
      <c r="I65" s="80">
        <v>31030</v>
      </c>
      <c r="J65" s="81">
        <f>IF(IF(H65="",0,H65)=0,0,(IF(H65&gt;0,IF(I65&gt;H65,0,H65-I65),IF(I65&gt;H65,H65-I65,0))))</f>
        <v>0</v>
      </c>
      <c r="K65" s="117" t="str">
        <f t="shared" si="1"/>
        <v>00020230024100000150</v>
      </c>
      <c r="L65" s="82" t="str">
        <f>C65 &amp; D65 &amp; G65</f>
        <v>00020230024100000150</v>
      </c>
    </row>
    <row r="66" spans="1:12" ht="33.75" x14ac:dyDescent="0.2">
      <c r="A66" s="98" t="s">
        <v>382</v>
      </c>
      <c r="B66" s="99" t="s">
        <v>6</v>
      </c>
      <c r="C66" s="100" t="s">
        <v>70</v>
      </c>
      <c r="D66" s="163" t="s">
        <v>383</v>
      </c>
      <c r="E66" s="210"/>
      <c r="F66" s="210"/>
      <c r="G66" s="211"/>
      <c r="H66" s="95">
        <v>79500</v>
      </c>
      <c r="I66" s="101">
        <v>79500</v>
      </c>
      <c r="J66" s="102">
        <v>0</v>
      </c>
      <c r="K66" s="116" t="str">
        <f t="shared" si="1"/>
        <v>00020235118000000150</v>
      </c>
      <c r="L66" s="104" t="s">
        <v>384</v>
      </c>
    </row>
    <row r="67" spans="1:12" s="83" customFormat="1" ht="33.75" x14ac:dyDescent="0.2">
      <c r="A67" s="78" t="s">
        <v>385</v>
      </c>
      <c r="B67" s="77" t="s">
        <v>6</v>
      </c>
      <c r="C67" s="119" t="s">
        <v>70</v>
      </c>
      <c r="D67" s="168" t="s">
        <v>386</v>
      </c>
      <c r="E67" s="208"/>
      <c r="F67" s="208"/>
      <c r="G67" s="209"/>
      <c r="H67" s="79">
        <v>79500</v>
      </c>
      <c r="I67" s="80">
        <v>79500</v>
      </c>
      <c r="J67" s="81">
        <f>IF(IF(H67="",0,H67)=0,0,(IF(H67&gt;0,IF(I67&gt;H67,0,H67-I67),IF(I67&gt;H67,H67-I67,0))))</f>
        <v>0</v>
      </c>
      <c r="K67" s="117" t="str">
        <f t="shared" si="1"/>
        <v>00020235118100000150</v>
      </c>
      <c r="L67" s="82" t="str">
        <f>C67 &amp; D67 &amp; G67</f>
        <v>00020235118100000150</v>
      </c>
    </row>
    <row r="68" spans="1:12" ht="3.75" hidden="1" customHeight="1" thickBot="1" x14ac:dyDescent="0.25">
      <c r="A68" s="15"/>
      <c r="B68" s="27"/>
      <c r="C68" s="19"/>
      <c r="D68" s="28"/>
      <c r="E68" s="28"/>
      <c r="F68" s="28"/>
      <c r="G68" s="28"/>
      <c r="H68" s="36"/>
      <c r="I68" s="37"/>
      <c r="J68" s="51"/>
      <c r="K68" s="114"/>
    </row>
    <row r="69" spans="1:12" x14ac:dyDescent="0.2">
      <c r="A69" s="20"/>
      <c r="B69" s="21"/>
      <c r="C69" s="22"/>
      <c r="D69" s="22"/>
      <c r="E69" s="22"/>
      <c r="F69" s="22"/>
      <c r="G69" s="22"/>
      <c r="H69" s="23"/>
      <c r="I69" s="23"/>
      <c r="J69" s="22"/>
      <c r="K69" s="22"/>
    </row>
    <row r="70" spans="1:12" ht="12.75" customHeight="1" x14ac:dyDescent="0.25">
      <c r="A70" s="201" t="s">
        <v>24</v>
      </c>
      <c r="B70" s="201"/>
      <c r="C70" s="201"/>
      <c r="D70" s="201"/>
      <c r="E70" s="201"/>
      <c r="F70" s="201"/>
      <c r="G70" s="201"/>
      <c r="H70" s="201"/>
      <c r="I70" s="201"/>
      <c r="J70" s="201"/>
      <c r="K70" s="111"/>
    </row>
    <row r="71" spans="1:12" x14ac:dyDescent="0.2">
      <c r="A71" s="8"/>
      <c r="B71" s="8"/>
      <c r="C71" s="9"/>
      <c r="D71" s="9"/>
      <c r="E71" s="9"/>
      <c r="F71" s="9"/>
      <c r="G71" s="9"/>
      <c r="H71" s="10"/>
      <c r="I71" s="10"/>
      <c r="J71" s="33" t="s">
        <v>20</v>
      </c>
      <c r="K71" s="33"/>
    </row>
    <row r="72" spans="1:12" ht="12.75" customHeight="1" x14ac:dyDescent="0.2">
      <c r="A72" s="148" t="s">
        <v>39</v>
      </c>
      <c r="B72" s="148" t="s">
        <v>40</v>
      </c>
      <c r="C72" s="154" t="s">
        <v>44</v>
      </c>
      <c r="D72" s="155"/>
      <c r="E72" s="155"/>
      <c r="F72" s="155"/>
      <c r="G72" s="156"/>
      <c r="H72" s="148" t="s">
        <v>42</v>
      </c>
      <c r="I72" s="148" t="s">
        <v>23</v>
      </c>
      <c r="J72" s="148" t="s">
        <v>43</v>
      </c>
      <c r="K72" s="112"/>
    </row>
    <row r="73" spans="1:12" x14ac:dyDescent="0.2">
      <c r="A73" s="149"/>
      <c r="B73" s="149"/>
      <c r="C73" s="157"/>
      <c r="D73" s="158"/>
      <c r="E73" s="158"/>
      <c r="F73" s="158"/>
      <c r="G73" s="159"/>
      <c r="H73" s="149"/>
      <c r="I73" s="149"/>
      <c r="J73" s="149"/>
      <c r="K73" s="112"/>
    </row>
    <row r="74" spans="1:12" x14ac:dyDescent="0.2">
      <c r="A74" s="150"/>
      <c r="B74" s="150"/>
      <c r="C74" s="160"/>
      <c r="D74" s="161"/>
      <c r="E74" s="161"/>
      <c r="F74" s="161"/>
      <c r="G74" s="162"/>
      <c r="H74" s="150"/>
      <c r="I74" s="150"/>
      <c r="J74" s="150"/>
      <c r="K74" s="112"/>
    </row>
    <row r="75" spans="1:12" ht="13.5" thickBot="1" x14ac:dyDescent="0.25">
      <c r="A75" s="69">
        <v>1</v>
      </c>
      <c r="B75" s="12">
        <v>2</v>
      </c>
      <c r="C75" s="182">
        <v>3</v>
      </c>
      <c r="D75" s="183"/>
      <c r="E75" s="183"/>
      <c r="F75" s="183"/>
      <c r="G75" s="184"/>
      <c r="H75" s="13" t="s">
        <v>2</v>
      </c>
      <c r="I75" s="13" t="s">
        <v>25</v>
      </c>
      <c r="J75" s="13" t="s">
        <v>26</v>
      </c>
      <c r="K75" s="113"/>
    </row>
    <row r="76" spans="1:12" x14ac:dyDescent="0.2">
      <c r="A76" s="70" t="s">
        <v>5</v>
      </c>
      <c r="B76" s="38" t="s">
        <v>7</v>
      </c>
      <c r="C76" s="151" t="s">
        <v>17</v>
      </c>
      <c r="D76" s="152"/>
      <c r="E76" s="152"/>
      <c r="F76" s="152"/>
      <c r="G76" s="153"/>
      <c r="H76" s="52">
        <v>12339726.689999999</v>
      </c>
      <c r="I76" s="52">
        <v>11730114.1</v>
      </c>
      <c r="J76" s="103">
        <v>609612.59</v>
      </c>
    </row>
    <row r="77" spans="1:12" ht="12.75" customHeight="1" x14ac:dyDescent="0.2">
      <c r="A77" s="72" t="s">
        <v>4</v>
      </c>
      <c r="B77" s="50"/>
      <c r="C77" s="202"/>
      <c r="D77" s="203"/>
      <c r="E77" s="203"/>
      <c r="F77" s="203"/>
      <c r="G77" s="204"/>
      <c r="H77" s="59"/>
      <c r="I77" s="60"/>
      <c r="J77" s="61"/>
    </row>
    <row r="78" spans="1:12" x14ac:dyDescent="0.2">
      <c r="A78" s="98" t="s">
        <v>92</v>
      </c>
      <c r="B78" s="99" t="s">
        <v>7</v>
      </c>
      <c r="C78" s="100" t="s">
        <v>70</v>
      </c>
      <c r="D78" s="122" t="s">
        <v>95</v>
      </c>
      <c r="E78" s="163" t="s">
        <v>94</v>
      </c>
      <c r="F78" s="164"/>
      <c r="G78" s="127" t="s">
        <v>70</v>
      </c>
      <c r="H78" s="95">
        <v>3973880</v>
      </c>
      <c r="I78" s="101">
        <v>3913718.73</v>
      </c>
      <c r="J78" s="102">
        <v>60161.27</v>
      </c>
      <c r="K78" s="116" t="str">
        <f t="shared" ref="K78:K109" si="2">C78 &amp; D78 &amp;E78 &amp; F78 &amp; G78</f>
        <v>00001000000000000000</v>
      </c>
      <c r="L78" s="105" t="s">
        <v>93</v>
      </c>
    </row>
    <row r="79" spans="1:12" ht="22.5" x14ac:dyDescent="0.2">
      <c r="A79" s="98" t="s">
        <v>96</v>
      </c>
      <c r="B79" s="99" t="s">
        <v>7</v>
      </c>
      <c r="C79" s="100" t="s">
        <v>70</v>
      </c>
      <c r="D79" s="122" t="s">
        <v>98</v>
      </c>
      <c r="E79" s="163" t="s">
        <v>94</v>
      </c>
      <c r="F79" s="164"/>
      <c r="G79" s="127" t="s">
        <v>70</v>
      </c>
      <c r="H79" s="95">
        <v>743346</v>
      </c>
      <c r="I79" s="101">
        <v>743345.66</v>
      </c>
      <c r="J79" s="102">
        <v>0.34</v>
      </c>
      <c r="K79" s="116" t="str">
        <f t="shared" si="2"/>
        <v>00001020000000000000</v>
      </c>
      <c r="L79" s="105" t="s">
        <v>97</v>
      </c>
    </row>
    <row r="80" spans="1:12" x14ac:dyDescent="0.2">
      <c r="A80" s="98"/>
      <c r="B80" s="99" t="s">
        <v>7</v>
      </c>
      <c r="C80" s="100" t="s">
        <v>70</v>
      </c>
      <c r="D80" s="122" t="s">
        <v>98</v>
      </c>
      <c r="E80" s="163" t="s">
        <v>100</v>
      </c>
      <c r="F80" s="164"/>
      <c r="G80" s="127" t="s">
        <v>70</v>
      </c>
      <c r="H80" s="95">
        <v>743346</v>
      </c>
      <c r="I80" s="101">
        <v>743345.66</v>
      </c>
      <c r="J80" s="102">
        <v>0.34</v>
      </c>
      <c r="K80" s="116" t="str">
        <f t="shared" si="2"/>
        <v>00001029510001000000</v>
      </c>
      <c r="L80" s="105" t="s">
        <v>99</v>
      </c>
    </row>
    <row r="81" spans="1:12" ht="56.25" x14ac:dyDescent="0.2">
      <c r="A81" s="98" t="s">
        <v>101</v>
      </c>
      <c r="B81" s="99" t="s">
        <v>7</v>
      </c>
      <c r="C81" s="100" t="s">
        <v>70</v>
      </c>
      <c r="D81" s="122" t="s">
        <v>98</v>
      </c>
      <c r="E81" s="163" t="s">
        <v>100</v>
      </c>
      <c r="F81" s="164"/>
      <c r="G81" s="127" t="s">
        <v>103</v>
      </c>
      <c r="H81" s="95">
        <v>743346</v>
      </c>
      <c r="I81" s="101">
        <v>743345.66</v>
      </c>
      <c r="J81" s="102">
        <v>0.34</v>
      </c>
      <c r="K81" s="116" t="str">
        <f t="shared" si="2"/>
        <v>00001029510001000100</v>
      </c>
      <c r="L81" s="105" t="s">
        <v>102</v>
      </c>
    </row>
    <row r="82" spans="1:12" ht="22.5" x14ac:dyDescent="0.2">
      <c r="A82" s="98" t="s">
        <v>104</v>
      </c>
      <c r="B82" s="99" t="s">
        <v>7</v>
      </c>
      <c r="C82" s="100" t="s">
        <v>70</v>
      </c>
      <c r="D82" s="122" t="s">
        <v>98</v>
      </c>
      <c r="E82" s="163" t="s">
        <v>100</v>
      </c>
      <c r="F82" s="164"/>
      <c r="G82" s="127" t="s">
        <v>106</v>
      </c>
      <c r="H82" s="95">
        <v>743346</v>
      </c>
      <c r="I82" s="101">
        <v>743345.66</v>
      </c>
      <c r="J82" s="102">
        <v>0.34</v>
      </c>
      <c r="K82" s="116" t="str">
        <f t="shared" si="2"/>
        <v>00001029510001000120</v>
      </c>
      <c r="L82" s="105" t="s">
        <v>105</v>
      </c>
    </row>
    <row r="83" spans="1:12" s="83" customFormat="1" ht="22.5" x14ac:dyDescent="0.2">
      <c r="A83" s="78" t="s">
        <v>107</v>
      </c>
      <c r="B83" s="77" t="s">
        <v>7</v>
      </c>
      <c r="C83" s="119" t="s">
        <v>70</v>
      </c>
      <c r="D83" s="123" t="s">
        <v>98</v>
      </c>
      <c r="E83" s="168" t="s">
        <v>100</v>
      </c>
      <c r="F83" s="169"/>
      <c r="G83" s="120" t="s">
        <v>108</v>
      </c>
      <c r="H83" s="79">
        <v>538060</v>
      </c>
      <c r="I83" s="80">
        <v>538059.66</v>
      </c>
      <c r="J83" s="81">
        <f>IF(IF(H83="",0,H83)=0,0,(IF(H83&gt;0,IF(I83&gt;H83,0,H83-I83),IF(I83&gt;H83,H83-I83,0))))</f>
        <v>0.34</v>
      </c>
      <c r="K83" s="116" t="str">
        <f t="shared" si="2"/>
        <v>00001029510001000121</v>
      </c>
      <c r="L83" s="82" t="str">
        <f>C83 &amp; D83 &amp;E83 &amp; F83 &amp; G83</f>
        <v>00001029510001000121</v>
      </c>
    </row>
    <row r="84" spans="1:12" s="83" customFormat="1" ht="33.75" x14ac:dyDescent="0.2">
      <c r="A84" s="78" t="s">
        <v>109</v>
      </c>
      <c r="B84" s="77" t="s">
        <v>7</v>
      </c>
      <c r="C84" s="119" t="s">
        <v>70</v>
      </c>
      <c r="D84" s="123" t="s">
        <v>98</v>
      </c>
      <c r="E84" s="168" t="s">
        <v>100</v>
      </c>
      <c r="F84" s="169"/>
      <c r="G84" s="120" t="s">
        <v>110</v>
      </c>
      <c r="H84" s="79">
        <v>44000</v>
      </c>
      <c r="I84" s="80">
        <v>44000</v>
      </c>
      <c r="J84" s="81">
        <f>IF(IF(H84="",0,H84)=0,0,(IF(H84&gt;0,IF(I84&gt;H84,0,H84-I84),IF(I84&gt;H84,H84-I84,0))))</f>
        <v>0</v>
      </c>
      <c r="K84" s="116" t="str">
        <f t="shared" si="2"/>
        <v>00001029510001000122</v>
      </c>
      <c r="L84" s="82" t="str">
        <f>C84 &amp; D84 &amp;E84 &amp; F84 &amp; G84</f>
        <v>00001029510001000122</v>
      </c>
    </row>
    <row r="85" spans="1:12" s="83" customFormat="1" ht="33.75" x14ac:dyDescent="0.2">
      <c r="A85" s="78" t="s">
        <v>111</v>
      </c>
      <c r="B85" s="77" t="s">
        <v>7</v>
      </c>
      <c r="C85" s="119" t="s">
        <v>70</v>
      </c>
      <c r="D85" s="123" t="s">
        <v>98</v>
      </c>
      <c r="E85" s="168" t="s">
        <v>100</v>
      </c>
      <c r="F85" s="169"/>
      <c r="G85" s="120" t="s">
        <v>112</v>
      </c>
      <c r="H85" s="79">
        <v>161286</v>
      </c>
      <c r="I85" s="80">
        <v>161286</v>
      </c>
      <c r="J85" s="81">
        <f>IF(IF(H85="",0,H85)=0,0,(IF(H85&gt;0,IF(I85&gt;H85,0,H85-I85),IF(I85&gt;H85,H85-I85,0))))</f>
        <v>0</v>
      </c>
      <c r="K85" s="116" t="str">
        <f t="shared" si="2"/>
        <v>00001029510001000129</v>
      </c>
      <c r="L85" s="82" t="str">
        <f>C85 &amp; D85 &amp;E85 &amp; F85 &amp; G85</f>
        <v>00001029510001000129</v>
      </c>
    </row>
    <row r="86" spans="1:12" ht="45" x14ac:dyDescent="0.2">
      <c r="A86" s="98" t="s">
        <v>113</v>
      </c>
      <c r="B86" s="99" t="s">
        <v>7</v>
      </c>
      <c r="C86" s="100" t="s">
        <v>70</v>
      </c>
      <c r="D86" s="122" t="s">
        <v>115</v>
      </c>
      <c r="E86" s="163" t="s">
        <v>94</v>
      </c>
      <c r="F86" s="164"/>
      <c r="G86" s="127" t="s">
        <v>70</v>
      </c>
      <c r="H86" s="95">
        <v>3111874</v>
      </c>
      <c r="I86" s="101">
        <v>3106513.07</v>
      </c>
      <c r="J86" s="102">
        <v>5360.93</v>
      </c>
      <c r="K86" s="116" t="str">
        <f t="shared" si="2"/>
        <v>00001040000000000000</v>
      </c>
      <c r="L86" s="105" t="s">
        <v>114</v>
      </c>
    </row>
    <row r="87" spans="1:12" x14ac:dyDescent="0.2">
      <c r="A87" s="98"/>
      <c r="B87" s="99" t="s">
        <v>7</v>
      </c>
      <c r="C87" s="100" t="s">
        <v>70</v>
      </c>
      <c r="D87" s="122" t="s">
        <v>115</v>
      </c>
      <c r="E87" s="163" t="s">
        <v>117</v>
      </c>
      <c r="F87" s="164"/>
      <c r="G87" s="127" t="s">
        <v>70</v>
      </c>
      <c r="H87" s="95">
        <v>3071588</v>
      </c>
      <c r="I87" s="101">
        <v>3066227.07</v>
      </c>
      <c r="J87" s="102">
        <v>5360.93</v>
      </c>
      <c r="K87" s="116" t="str">
        <f t="shared" si="2"/>
        <v>00001049500001000000</v>
      </c>
      <c r="L87" s="105" t="s">
        <v>116</v>
      </c>
    </row>
    <row r="88" spans="1:12" ht="56.25" x14ac:dyDescent="0.2">
      <c r="A88" s="98" t="s">
        <v>101</v>
      </c>
      <c r="B88" s="99" t="s">
        <v>7</v>
      </c>
      <c r="C88" s="100" t="s">
        <v>70</v>
      </c>
      <c r="D88" s="122" t="s">
        <v>115</v>
      </c>
      <c r="E88" s="163" t="s">
        <v>117</v>
      </c>
      <c r="F88" s="164"/>
      <c r="G88" s="127" t="s">
        <v>103</v>
      </c>
      <c r="H88" s="95">
        <v>2567454</v>
      </c>
      <c r="I88" s="101">
        <v>2567446.54</v>
      </c>
      <c r="J88" s="102">
        <v>7.46</v>
      </c>
      <c r="K88" s="116" t="str">
        <f t="shared" si="2"/>
        <v>00001049500001000100</v>
      </c>
      <c r="L88" s="105" t="s">
        <v>118</v>
      </c>
    </row>
    <row r="89" spans="1:12" ht="22.5" x14ac:dyDescent="0.2">
      <c r="A89" s="98" t="s">
        <v>104</v>
      </c>
      <c r="B89" s="99" t="s">
        <v>7</v>
      </c>
      <c r="C89" s="100" t="s">
        <v>70</v>
      </c>
      <c r="D89" s="122" t="s">
        <v>115</v>
      </c>
      <c r="E89" s="163" t="s">
        <v>117</v>
      </c>
      <c r="F89" s="164"/>
      <c r="G89" s="127" t="s">
        <v>106</v>
      </c>
      <c r="H89" s="95">
        <v>2567454</v>
      </c>
      <c r="I89" s="101">
        <v>2567446.54</v>
      </c>
      <c r="J89" s="102">
        <v>7.46</v>
      </c>
      <c r="K89" s="116" t="str">
        <f t="shared" si="2"/>
        <v>00001049500001000120</v>
      </c>
      <c r="L89" s="105" t="s">
        <v>119</v>
      </c>
    </row>
    <row r="90" spans="1:12" s="83" customFormat="1" ht="22.5" x14ac:dyDescent="0.2">
      <c r="A90" s="78" t="s">
        <v>107</v>
      </c>
      <c r="B90" s="77" t="s">
        <v>7</v>
      </c>
      <c r="C90" s="119" t="s">
        <v>70</v>
      </c>
      <c r="D90" s="123" t="s">
        <v>115</v>
      </c>
      <c r="E90" s="168" t="s">
        <v>117</v>
      </c>
      <c r="F90" s="169"/>
      <c r="G90" s="120" t="s">
        <v>108</v>
      </c>
      <c r="H90" s="79">
        <v>1876940</v>
      </c>
      <c r="I90" s="80">
        <v>1876939.3</v>
      </c>
      <c r="J90" s="81">
        <f>IF(IF(H90="",0,H90)=0,0,(IF(H90&gt;0,IF(I90&gt;H90,0,H90-I90),IF(I90&gt;H90,H90-I90,0))))</f>
        <v>0.7</v>
      </c>
      <c r="K90" s="116" t="str">
        <f t="shared" si="2"/>
        <v>00001049500001000121</v>
      </c>
      <c r="L90" s="82" t="str">
        <f>C90 &amp; D90 &amp;E90 &amp; F90 &amp; G90</f>
        <v>00001049500001000121</v>
      </c>
    </row>
    <row r="91" spans="1:12" s="83" customFormat="1" ht="33.75" x14ac:dyDescent="0.2">
      <c r="A91" s="78" t="s">
        <v>109</v>
      </c>
      <c r="B91" s="77" t="s">
        <v>7</v>
      </c>
      <c r="C91" s="119" t="s">
        <v>70</v>
      </c>
      <c r="D91" s="123" t="s">
        <v>115</v>
      </c>
      <c r="E91" s="168" t="s">
        <v>117</v>
      </c>
      <c r="F91" s="169"/>
      <c r="G91" s="120" t="s">
        <v>110</v>
      </c>
      <c r="H91" s="79">
        <v>132000</v>
      </c>
      <c r="I91" s="80">
        <v>132000</v>
      </c>
      <c r="J91" s="81">
        <f>IF(IF(H91="",0,H91)=0,0,(IF(H91&gt;0,IF(I91&gt;H91,0,H91-I91),IF(I91&gt;H91,H91-I91,0))))</f>
        <v>0</v>
      </c>
      <c r="K91" s="116" t="str">
        <f t="shared" si="2"/>
        <v>00001049500001000122</v>
      </c>
      <c r="L91" s="82" t="str">
        <f>C91 &amp; D91 &amp;E91 &amp; F91 &amp; G91</f>
        <v>00001049500001000122</v>
      </c>
    </row>
    <row r="92" spans="1:12" s="83" customFormat="1" ht="33.75" x14ac:dyDescent="0.2">
      <c r="A92" s="78" t="s">
        <v>111</v>
      </c>
      <c r="B92" s="77" t="s">
        <v>7</v>
      </c>
      <c r="C92" s="119" t="s">
        <v>70</v>
      </c>
      <c r="D92" s="123" t="s">
        <v>115</v>
      </c>
      <c r="E92" s="168" t="s">
        <v>117</v>
      </c>
      <c r="F92" s="169"/>
      <c r="G92" s="120" t="s">
        <v>112</v>
      </c>
      <c r="H92" s="79">
        <v>558514</v>
      </c>
      <c r="I92" s="80">
        <v>558507.24</v>
      </c>
      <c r="J92" s="81">
        <f>IF(IF(H92="",0,H92)=0,0,(IF(H92&gt;0,IF(I92&gt;H92,0,H92-I92),IF(I92&gt;H92,H92-I92,0))))</f>
        <v>6.76</v>
      </c>
      <c r="K92" s="116" t="str">
        <f t="shared" si="2"/>
        <v>00001049500001000129</v>
      </c>
      <c r="L92" s="82" t="str">
        <f>C92 &amp; D92 &amp;E92 &amp; F92 &amp; G92</f>
        <v>00001049500001000129</v>
      </c>
    </row>
    <row r="93" spans="1:12" ht="22.5" x14ac:dyDescent="0.2">
      <c r="A93" s="98" t="s">
        <v>120</v>
      </c>
      <c r="B93" s="99" t="s">
        <v>7</v>
      </c>
      <c r="C93" s="100" t="s">
        <v>70</v>
      </c>
      <c r="D93" s="122" t="s">
        <v>115</v>
      </c>
      <c r="E93" s="163" t="s">
        <v>117</v>
      </c>
      <c r="F93" s="164"/>
      <c r="G93" s="127" t="s">
        <v>7</v>
      </c>
      <c r="H93" s="95">
        <v>482134</v>
      </c>
      <c r="I93" s="101">
        <v>477120.83</v>
      </c>
      <c r="J93" s="102">
        <v>5013.17</v>
      </c>
      <c r="K93" s="116" t="str">
        <f t="shared" si="2"/>
        <v>00001049500001000200</v>
      </c>
      <c r="L93" s="105" t="s">
        <v>121</v>
      </c>
    </row>
    <row r="94" spans="1:12" ht="22.5" x14ac:dyDescent="0.2">
      <c r="A94" s="98" t="s">
        <v>122</v>
      </c>
      <c r="B94" s="99" t="s">
        <v>7</v>
      </c>
      <c r="C94" s="100" t="s">
        <v>70</v>
      </c>
      <c r="D94" s="122" t="s">
        <v>115</v>
      </c>
      <c r="E94" s="163" t="s">
        <v>117</v>
      </c>
      <c r="F94" s="164"/>
      <c r="G94" s="127" t="s">
        <v>124</v>
      </c>
      <c r="H94" s="95">
        <v>482134</v>
      </c>
      <c r="I94" s="101">
        <v>477120.83</v>
      </c>
      <c r="J94" s="102">
        <v>5013.17</v>
      </c>
      <c r="K94" s="116" t="str">
        <f t="shared" si="2"/>
        <v>00001049500001000240</v>
      </c>
      <c r="L94" s="105" t="s">
        <v>123</v>
      </c>
    </row>
    <row r="95" spans="1:12" s="83" customFormat="1" x14ac:dyDescent="0.2">
      <c r="A95" s="78" t="s">
        <v>125</v>
      </c>
      <c r="B95" s="77" t="s">
        <v>7</v>
      </c>
      <c r="C95" s="119" t="s">
        <v>70</v>
      </c>
      <c r="D95" s="123" t="s">
        <v>115</v>
      </c>
      <c r="E95" s="168" t="s">
        <v>117</v>
      </c>
      <c r="F95" s="169"/>
      <c r="G95" s="120" t="s">
        <v>126</v>
      </c>
      <c r="H95" s="79">
        <v>482134</v>
      </c>
      <c r="I95" s="80">
        <v>477120.83</v>
      </c>
      <c r="J95" s="81">
        <f>IF(IF(H95="",0,H95)=0,0,(IF(H95&gt;0,IF(I95&gt;H95,0,H95-I95),IF(I95&gt;H95,H95-I95,0))))</f>
        <v>5013.17</v>
      </c>
      <c r="K95" s="116" t="str">
        <f t="shared" si="2"/>
        <v>00001049500001000244</v>
      </c>
      <c r="L95" s="82" t="str">
        <f>C95 &amp; D95 &amp;E95 &amp; F95 &amp; G95</f>
        <v>00001049500001000244</v>
      </c>
    </row>
    <row r="96" spans="1:12" x14ac:dyDescent="0.2">
      <c r="A96" s="98" t="s">
        <v>127</v>
      </c>
      <c r="B96" s="99" t="s">
        <v>7</v>
      </c>
      <c r="C96" s="100" t="s">
        <v>70</v>
      </c>
      <c r="D96" s="122" t="s">
        <v>115</v>
      </c>
      <c r="E96" s="163" t="s">
        <v>117</v>
      </c>
      <c r="F96" s="164"/>
      <c r="G96" s="127" t="s">
        <v>129</v>
      </c>
      <c r="H96" s="95">
        <v>22000</v>
      </c>
      <c r="I96" s="101">
        <v>21659.7</v>
      </c>
      <c r="J96" s="102">
        <v>340.3</v>
      </c>
      <c r="K96" s="116" t="str">
        <f t="shared" si="2"/>
        <v>00001049500001000800</v>
      </c>
      <c r="L96" s="105" t="s">
        <v>128</v>
      </c>
    </row>
    <row r="97" spans="1:12" x14ac:dyDescent="0.2">
      <c r="A97" s="98" t="s">
        <v>130</v>
      </c>
      <c r="B97" s="99" t="s">
        <v>7</v>
      </c>
      <c r="C97" s="100" t="s">
        <v>70</v>
      </c>
      <c r="D97" s="122" t="s">
        <v>115</v>
      </c>
      <c r="E97" s="163" t="s">
        <v>117</v>
      </c>
      <c r="F97" s="164"/>
      <c r="G97" s="127" t="s">
        <v>132</v>
      </c>
      <c r="H97" s="95">
        <v>22000</v>
      </c>
      <c r="I97" s="101">
        <v>21659.7</v>
      </c>
      <c r="J97" s="102">
        <v>340.3</v>
      </c>
      <c r="K97" s="116" t="str">
        <f t="shared" si="2"/>
        <v>00001049500001000850</v>
      </c>
      <c r="L97" s="105" t="s">
        <v>131</v>
      </c>
    </row>
    <row r="98" spans="1:12" s="83" customFormat="1" x14ac:dyDescent="0.2">
      <c r="A98" s="78" t="s">
        <v>133</v>
      </c>
      <c r="B98" s="77" t="s">
        <v>7</v>
      </c>
      <c r="C98" s="119" t="s">
        <v>70</v>
      </c>
      <c r="D98" s="123" t="s">
        <v>115</v>
      </c>
      <c r="E98" s="168" t="s">
        <v>117</v>
      </c>
      <c r="F98" s="169"/>
      <c r="G98" s="120" t="s">
        <v>134</v>
      </c>
      <c r="H98" s="79">
        <v>9000</v>
      </c>
      <c r="I98" s="80">
        <v>8970</v>
      </c>
      <c r="J98" s="81">
        <f>IF(IF(H98="",0,H98)=0,0,(IF(H98&gt;0,IF(I98&gt;H98,0,H98-I98),IF(I98&gt;H98,H98-I98,0))))</f>
        <v>30</v>
      </c>
      <c r="K98" s="116" t="str">
        <f t="shared" si="2"/>
        <v>00001049500001000852</v>
      </c>
      <c r="L98" s="82" t="str">
        <f>C98 &amp; D98 &amp;E98 &amp; F98 &amp; G98</f>
        <v>00001049500001000852</v>
      </c>
    </row>
    <row r="99" spans="1:12" s="83" customFormat="1" x14ac:dyDescent="0.2">
      <c r="A99" s="78" t="s">
        <v>135</v>
      </c>
      <c r="B99" s="77" t="s">
        <v>7</v>
      </c>
      <c r="C99" s="119" t="s">
        <v>70</v>
      </c>
      <c r="D99" s="123" t="s">
        <v>115</v>
      </c>
      <c r="E99" s="168" t="s">
        <v>117</v>
      </c>
      <c r="F99" s="169"/>
      <c r="G99" s="120" t="s">
        <v>136</v>
      </c>
      <c r="H99" s="79">
        <v>13000</v>
      </c>
      <c r="I99" s="80">
        <v>12689.7</v>
      </c>
      <c r="J99" s="81">
        <f>IF(IF(H99="",0,H99)=0,0,(IF(H99&gt;0,IF(I99&gt;H99,0,H99-I99),IF(I99&gt;H99,H99-I99,0))))</f>
        <v>310.3</v>
      </c>
      <c r="K99" s="116" t="str">
        <f t="shared" si="2"/>
        <v>00001049500001000853</v>
      </c>
      <c r="L99" s="82" t="str">
        <f>C99 &amp; D99 &amp;E99 &amp; F99 &amp; G99</f>
        <v>00001049500001000853</v>
      </c>
    </row>
    <row r="100" spans="1:12" x14ac:dyDescent="0.2">
      <c r="A100" s="98"/>
      <c r="B100" s="99" t="s">
        <v>7</v>
      </c>
      <c r="C100" s="100" t="s">
        <v>70</v>
      </c>
      <c r="D100" s="122" t="s">
        <v>115</v>
      </c>
      <c r="E100" s="163" t="s">
        <v>138</v>
      </c>
      <c r="F100" s="164"/>
      <c r="G100" s="127" t="s">
        <v>70</v>
      </c>
      <c r="H100" s="95">
        <v>30530</v>
      </c>
      <c r="I100" s="101">
        <v>30530</v>
      </c>
      <c r="J100" s="102">
        <v>0</v>
      </c>
      <c r="K100" s="116" t="str">
        <f t="shared" si="2"/>
        <v>00001049500070280000</v>
      </c>
      <c r="L100" s="105" t="s">
        <v>137</v>
      </c>
    </row>
    <row r="101" spans="1:12" ht="56.25" x14ac:dyDescent="0.2">
      <c r="A101" s="98" t="s">
        <v>101</v>
      </c>
      <c r="B101" s="99" t="s">
        <v>7</v>
      </c>
      <c r="C101" s="100" t="s">
        <v>70</v>
      </c>
      <c r="D101" s="122" t="s">
        <v>115</v>
      </c>
      <c r="E101" s="163" t="s">
        <v>138</v>
      </c>
      <c r="F101" s="164"/>
      <c r="G101" s="127" t="s">
        <v>103</v>
      </c>
      <c r="H101" s="95">
        <v>30530</v>
      </c>
      <c r="I101" s="101">
        <v>30530</v>
      </c>
      <c r="J101" s="102">
        <v>0</v>
      </c>
      <c r="K101" s="116" t="str">
        <f t="shared" si="2"/>
        <v>00001049500070280100</v>
      </c>
      <c r="L101" s="105" t="s">
        <v>139</v>
      </c>
    </row>
    <row r="102" spans="1:12" ht="22.5" x14ac:dyDescent="0.2">
      <c r="A102" s="98" t="s">
        <v>104</v>
      </c>
      <c r="B102" s="99" t="s">
        <v>7</v>
      </c>
      <c r="C102" s="100" t="s">
        <v>70</v>
      </c>
      <c r="D102" s="122" t="s">
        <v>115</v>
      </c>
      <c r="E102" s="163" t="s">
        <v>138</v>
      </c>
      <c r="F102" s="164"/>
      <c r="G102" s="127" t="s">
        <v>106</v>
      </c>
      <c r="H102" s="95">
        <v>30530</v>
      </c>
      <c r="I102" s="101">
        <v>30530</v>
      </c>
      <c r="J102" s="102">
        <v>0</v>
      </c>
      <c r="K102" s="116" t="str">
        <f t="shared" si="2"/>
        <v>00001049500070280120</v>
      </c>
      <c r="L102" s="105" t="s">
        <v>140</v>
      </c>
    </row>
    <row r="103" spans="1:12" s="83" customFormat="1" ht="22.5" x14ac:dyDescent="0.2">
      <c r="A103" s="78" t="s">
        <v>107</v>
      </c>
      <c r="B103" s="77" t="s">
        <v>7</v>
      </c>
      <c r="C103" s="119" t="s">
        <v>70</v>
      </c>
      <c r="D103" s="123" t="s">
        <v>115</v>
      </c>
      <c r="E103" s="168" t="s">
        <v>138</v>
      </c>
      <c r="F103" s="169"/>
      <c r="G103" s="120" t="s">
        <v>108</v>
      </c>
      <c r="H103" s="79">
        <v>23448</v>
      </c>
      <c r="I103" s="80">
        <v>23448</v>
      </c>
      <c r="J103" s="81">
        <f>IF(IF(H103="",0,H103)=0,0,(IF(H103&gt;0,IF(I103&gt;H103,0,H103-I103),IF(I103&gt;H103,H103-I103,0))))</f>
        <v>0</v>
      </c>
      <c r="K103" s="116" t="str">
        <f t="shared" si="2"/>
        <v>00001049500070280121</v>
      </c>
      <c r="L103" s="82" t="str">
        <f>C103 &amp; D103 &amp;E103 &amp; F103 &amp; G103</f>
        <v>00001049500070280121</v>
      </c>
    </row>
    <row r="104" spans="1:12" s="83" customFormat="1" ht="33.75" x14ac:dyDescent="0.2">
      <c r="A104" s="78" t="s">
        <v>111</v>
      </c>
      <c r="B104" s="77" t="s">
        <v>7</v>
      </c>
      <c r="C104" s="119" t="s">
        <v>70</v>
      </c>
      <c r="D104" s="123" t="s">
        <v>115</v>
      </c>
      <c r="E104" s="168" t="s">
        <v>138</v>
      </c>
      <c r="F104" s="169"/>
      <c r="G104" s="120" t="s">
        <v>112</v>
      </c>
      <c r="H104" s="79">
        <v>7082</v>
      </c>
      <c r="I104" s="80">
        <v>7082</v>
      </c>
      <c r="J104" s="81">
        <f>IF(IF(H104="",0,H104)=0,0,(IF(H104&gt;0,IF(I104&gt;H104,0,H104-I104),IF(I104&gt;H104,H104-I104,0))))</f>
        <v>0</v>
      </c>
      <c r="K104" s="116" t="str">
        <f t="shared" si="2"/>
        <v>00001049500070280129</v>
      </c>
      <c r="L104" s="82" t="str">
        <f>C104 &amp; D104 &amp;E104 &amp; F104 &amp; G104</f>
        <v>00001049500070280129</v>
      </c>
    </row>
    <row r="105" spans="1:12" x14ac:dyDescent="0.2">
      <c r="A105" s="98"/>
      <c r="B105" s="99" t="s">
        <v>7</v>
      </c>
      <c r="C105" s="100" t="s">
        <v>70</v>
      </c>
      <c r="D105" s="122" t="s">
        <v>115</v>
      </c>
      <c r="E105" s="163" t="s">
        <v>142</v>
      </c>
      <c r="F105" s="164"/>
      <c r="G105" s="127" t="s">
        <v>70</v>
      </c>
      <c r="H105" s="95">
        <v>9756</v>
      </c>
      <c r="I105" s="101">
        <v>9756</v>
      </c>
      <c r="J105" s="102">
        <v>0</v>
      </c>
      <c r="K105" s="116" t="str">
        <f t="shared" si="2"/>
        <v>00001049500081040000</v>
      </c>
      <c r="L105" s="105" t="s">
        <v>141</v>
      </c>
    </row>
    <row r="106" spans="1:12" x14ac:dyDescent="0.2">
      <c r="A106" s="98" t="s">
        <v>143</v>
      </c>
      <c r="B106" s="99" t="s">
        <v>7</v>
      </c>
      <c r="C106" s="100" t="s">
        <v>70</v>
      </c>
      <c r="D106" s="122" t="s">
        <v>115</v>
      </c>
      <c r="E106" s="163" t="s">
        <v>142</v>
      </c>
      <c r="F106" s="164"/>
      <c r="G106" s="127" t="s">
        <v>8</v>
      </c>
      <c r="H106" s="95">
        <v>9756</v>
      </c>
      <c r="I106" s="101">
        <v>9756</v>
      </c>
      <c r="J106" s="102">
        <v>0</v>
      </c>
      <c r="K106" s="116" t="str">
        <f t="shared" si="2"/>
        <v>00001049500081040500</v>
      </c>
      <c r="L106" s="105" t="s">
        <v>144</v>
      </c>
    </row>
    <row r="107" spans="1:12" s="83" customFormat="1" x14ac:dyDescent="0.2">
      <c r="A107" s="78" t="s">
        <v>145</v>
      </c>
      <c r="B107" s="77" t="s">
        <v>7</v>
      </c>
      <c r="C107" s="119" t="s">
        <v>70</v>
      </c>
      <c r="D107" s="123" t="s">
        <v>115</v>
      </c>
      <c r="E107" s="168" t="s">
        <v>142</v>
      </c>
      <c r="F107" s="169"/>
      <c r="G107" s="120" t="s">
        <v>146</v>
      </c>
      <c r="H107" s="79">
        <v>9756</v>
      </c>
      <c r="I107" s="80">
        <v>9756</v>
      </c>
      <c r="J107" s="81">
        <f>IF(IF(H107="",0,H107)=0,0,(IF(H107&gt;0,IF(I107&gt;H107,0,H107-I107),IF(I107&gt;H107,H107-I107,0))))</f>
        <v>0</v>
      </c>
      <c r="K107" s="116" t="str">
        <f t="shared" si="2"/>
        <v>00001049500081040540</v>
      </c>
      <c r="L107" s="82" t="str">
        <f>C107 &amp; D107 &amp;E107 &amp; F107 &amp; G107</f>
        <v>00001049500081040540</v>
      </c>
    </row>
    <row r="108" spans="1:12" ht="33.75" x14ac:dyDescent="0.2">
      <c r="A108" s="98" t="s">
        <v>147</v>
      </c>
      <c r="B108" s="99" t="s">
        <v>7</v>
      </c>
      <c r="C108" s="100" t="s">
        <v>70</v>
      </c>
      <c r="D108" s="122" t="s">
        <v>149</v>
      </c>
      <c r="E108" s="163" t="s">
        <v>94</v>
      </c>
      <c r="F108" s="164"/>
      <c r="G108" s="127" t="s">
        <v>70</v>
      </c>
      <c r="H108" s="95">
        <v>45860</v>
      </c>
      <c r="I108" s="101">
        <v>45860</v>
      </c>
      <c r="J108" s="102">
        <v>0</v>
      </c>
      <c r="K108" s="116" t="str">
        <f t="shared" si="2"/>
        <v>00001060000000000000</v>
      </c>
      <c r="L108" s="105" t="s">
        <v>148</v>
      </c>
    </row>
    <row r="109" spans="1:12" x14ac:dyDescent="0.2">
      <c r="A109" s="98"/>
      <c r="B109" s="99" t="s">
        <v>7</v>
      </c>
      <c r="C109" s="100" t="s">
        <v>70</v>
      </c>
      <c r="D109" s="122" t="s">
        <v>149</v>
      </c>
      <c r="E109" s="163" t="s">
        <v>151</v>
      </c>
      <c r="F109" s="164"/>
      <c r="G109" s="127" t="s">
        <v>70</v>
      </c>
      <c r="H109" s="95">
        <v>45860</v>
      </c>
      <c r="I109" s="101">
        <v>45860</v>
      </c>
      <c r="J109" s="102">
        <v>0</v>
      </c>
      <c r="K109" s="116" t="str">
        <f t="shared" si="2"/>
        <v>00001069700081020000</v>
      </c>
      <c r="L109" s="105" t="s">
        <v>150</v>
      </c>
    </row>
    <row r="110" spans="1:12" x14ac:dyDescent="0.2">
      <c r="A110" s="98" t="s">
        <v>143</v>
      </c>
      <c r="B110" s="99" t="s">
        <v>7</v>
      </c>
      <c r="C110" s="100" t="s">
        <v>70</v>
      </c>
      <c r="D110" s="122" t="s">
        <v>149</v>
      </c>
      <c r="E110" s="163" t="s">
        <v>151</v>
      </c>
      <c r="F110" s="164"/>
      <c r="G110" s="127" t="s">
        <v>8</v>
      </c>
      <c r="H110" s="95">
        <v>45860</v>
      </c>
      <c r="I110" s="101">
        <v>45860</v>
      </c>
      <c r="J110" s="102">
        <v>0</v>
      </c>
      <c r="K110" s="116" t="str">
        <f t="shared" ref="K110:K141" si="3">C110 &amp; D110 &amp;E110 &amp; F110 &amp; G110</f>
        <v>00001069700081020500</v>
      </c>
      <c r="L110" s="105" t="s">
        <v>152</v>
      </c>
    </row>
    <row r="111" spans="1:12" s="83" customFormat="1" x14ac:dyDescent="0.2">
      <c r="A111" s="78" t="s">
        <v>145</v>
      </c>
      <c r="B111" s="77" t="s">
        <v>7</v>
      </c>
      <c r="C111" s="119" t="s">
        <v>70</v>
      </c>
      <c r="D111" s="123" t="s">
        <v>149</v>
      </c>
      <c r="E111" s="168" t="s">
        <v>151</v>
      </c>
      <c r="F111" s="169"/>
      <c r="G111" s="120" t="s">
        <v>146</v>
      </c>
      <c r="H111" s="79">
        <v>45860</v>
      </c>
      <c r="I111" s="80">
        <v>45860</v>
      </c>
      <c r="J111" s="81">
        <f>IF(IF(H111="",0,H111)=0,0,(IF(H111&gt;0,IF(I111&gt;H111,0,H111-I111),IF(I111&gt;H111,H111-I111,0))))</f>
        <v>0</v>
      </c>
      <c r="K111" s="116" t="str">
        <f t="shared" si="3"/>
        <v>00001069700081020540</v>
      </c>
      <c r="L111" s="82" t="str">
        <f>C111 &amp; D111 &amp;E111 &amp; F111 &amp; G111</f>
        <v>00001069700081020540</v>
      </c>
    </row>
    <row r="112" spans="1:12" x14ac:dyDescent="0.2">
      <c r="A112" s="98" t="s">
        <v>153</v>
      </c>
      <c r="B112" s="99" t="s">
        <v>7</v>
      </c>
      <c r="C112" s="100" t="s">
        <v>70</v>
      </c>
      <c r="D112" s="122" t="s">
        <v>155</v>
      </c>
      <c r="E112" s="163" t="s">
        <v>94</v>
      </c>
      <c r="F112" s="164"/>
      <c r="G112" s="127" t="s">
        <v>70</v>
      </c>
      <c r="H112" s="95">
        <v>50000</v>
      </c>
      <c r="I112" s="101"/>
      <c r="J112" s="102">
        <v>50000</v>
      </c>
      <c r="K112" s="116" t="str">
        <f t="shared" si="3"/>
        <v>00001110000000000000</v>
      </c>
      <c r="L112" s="105" t="s">
        <v>154</v>
      </c>
    </row>
    <row r="113" spans="1:12" x14ac:dyDescent="0.2">
      <c r="A113" s="98"/>
      <c r="B113" s="99" t="s">
        <v>7</v>
      </c>
      <c r="C113" s="100" t="s">
        <v>70</v>
      </c>
      <c r="D113" s="122" t="s">
        <v>155</v>
      </c>
      <c r="E113" s="163" t="s">
        <v>157</v>
      </c>
      <c r="F113" s="164"/>
      <c r="G113" s="127" t="s">
        <v>70</v>
      </c>
      <c r="H113" s="95">
        <v>50000</v>
      </c>
      <c r="I113" s="101"/>
      <c r="J113" s="102">
        <v>50000</v>
      </c>
      <c r="K113" s="116" t="str">
        <f t="shared" si="3"/>
        <v>00001119800029990000</v>
      </c>
      <c r="L113" s="105" t="s">
        <v>156</v>
      </c>
    </row>
    <row r="114" spans="1:12" x14ac:dyDescent="0.2">
      <c r="A114" s="98" t="s">
        <v>127</v>
      </c>
      <c r="B114" s="99" t="s">
        <v>7</v>
      </c>
      <c r="C114" s="100" t="s">
        <v>70</v>
      </c>
      <c r="D114" s="122" t="s">
        <v>155</v>
      </c>
      <c r="E114" s="163" t="s">
        <v>157</v>
      </c>
      <c r="F114" s="164"/>
      <c r="G114" s="127" t="s">
        <v>129</v>
      </c>
      <c r="H114" s="95">
        <v>50000</v>
      </c>
      <c r="I114" s="101"/>
      <c r="J114" s="102">
        <v>50000</v>
      </c>
      <c r="K114" s="116" t="str">
        <f t="shared" si="3"/>
        <v>00001119800029990800</v>
      </c>
      <c r="L114" s="105" t="s">
        <v>158</v>
      </c>
    </row>
    <row r="115" spans="1:12" s="83" customFormat="1" x14ac:dyDescent="0.2">
      <c r="A115" s="78" t="s">
        <v>159</v>
      </c>
      <c r="B115" s="77" t="s">
        <v>7</v>
      </c>
      <c r="C115" s="119" t="s">
        <v>70</v>
      </c>
      <c r="D115" s="123" t="s">
        <v>155</v>
      </c>
      <c r="E115" s="168" t="s">
        <v>157</v>
      </c>
      <c r="F115" s="169"/>
      <c r="G115" s="120" t="s">
        <v>160</v>
      </c>
      <c r="H115" s="79">
        <v>50000</v>
      </c>
      <c r="I115" s="80"/>
      <c r="J115" s="81">
        <f>IF(IF(H115="",0,H115)=0,0,(IF(H115&gt;0,IF(I115&gt;H115,0,H115-I115),IF(I115&gt;H115,H115-I115,0))))</f>
        <v>50000</v>
      </c>
      <c r="K115" s="116" t="str">
        <f t="shared" si="3"/>
        <v>00001119800029990870</v>
      </c>
      <c r="L115" s="82" t="str">
        <f>C115 &amp; D115 &amp;E115 &amp; F115 &amp; G115</f>
        <v>00001119800029990870</v>
      </c>
    </row>
    <row r="116" spans="1:12" x14ac:dyDescent="0.2">
      <c r="A116" s="98" t="s">
        <v>161</v>
      </c>
      <c r="B116" s="99" t="s">
        <v>7</v>
      </c>
      <c r="C116" s="100" t="s">
        <v>70</v>
      </c>
      <c r="D116" s="122" t="s">
        <v>163</v>
      </c>
      <c r="E116" s="163" t="s">
        <v>94</v>
      </c>
      <c r="F116" s="164"/>
      <c r="G116" s="127" t="s">
        <v>70</v>
      </c>
      <c r="H116" s="95">
        <v>22800</v>
      </c>
      <c r="I116" s="101">
        <v>18000</v>
      </c>
      <c r="J116" s="102">
        <v>4800</v>
      </c>
      <c r="K116" s="116" t="str">
        <f t="shared" si="3"/>
        <v>00001130000000000000</v>
      </c>
      <c r="L116" s="105" t="s">
        <v>162</v>
      </c>
    </row>
    <row r="117" spans="1:12" x14ac:dyDescent="0.2">
      <c r="A117" s="98"/>
      <c r="B117" s="99" t="s">
        <v>7</v>
      </c>
      <c r="C117" s="100" t="s">
        <v>70</v>
      </c>
      <c r="D117" s="122" t="s">
        <v>163</v>
      </c>
      <c r="E117" s="163" t="s">
        <v>165</v>
      </c>
      <c r="F117" s="164"/>
      <c r="G117" s="127" t="s">
        <v>70</v>
      </c>
      <c r="H117" s="95">
        <v>22300</v>
      </c>
      <c r="I117" s="101">
        <v>17500</v>
      </c>
      <c r="J117" s="102">
        <v>4800</v>
      </c>
      <c r="K117" s="116" t="str">
        <f t="shared" si="3"/>
        <v>00001132500022510000</v>
      </c>
      <c r="L117" s="105" t="s">
        <v>164</v>
      </c>
    </row>
    <row r="118" spans="1:12" ht="22.5" x14ac:dyDescent="0.2">
      <c r="A118" s="98" t="s">
        <v>120</v>
      </c>
      <c r="B118" s="99" t="s">
        <v>7</v>
      </c>
      <c r="C118" s="100" t="s">
        <v>70</v>
      </c>
      <c r="D118" s="122" t="s">
        <v>163</v>
      </c>
      <c r="E118" s="163" t="s">
        <v>165</v>
      </c>
      <c r="F118" s="164"/>
      <c r="G118" s="127" t="s">
        <v>7</v>
      </c>
      <c r="H118" s="95">
        <v>22300</v>
      </c>
      <c r="I118" s="101">
        <v>17500</v>
      </c>
      <c r="J118" s="102">
        <v>4800</v>
      </c>
      <c r="K118" s="116" t="str">
        <f t="shared" si="3"/>
        <v>00001132500022510200</v>
      </c>
      <c r="L118" s="105" t="s">
        <v>166</v>
      </c>
    </row>
    <row r="119" spans="1:12" ht="22.5" x14ac:dyDescent="0.2">
      <c r="A119" s="98" t="s">
        <v>122</v>
      </c>
      <c r="B119" s="99" t="s">
        <v>7</v>
      </c>
      <c r="C119" s="100" t="s">
        <v>70</v>
      </c>
      <c r="D119" s="122" t="s">
        <v>163</v>
      </c>
      <c r="E119" s="163" t="s">
        <v>165</v>
      </c>
      <c r="F119" s="164"/>
      <c r="G119" s="127" t="s">
        <v>124</v>
      </c>
      <c r="H119" s="95">
        <v>22300</v>
      </c>
      <c r="I119" s="101">
        <v>17500</v>
      </c>
      <c r="J119" s="102">
        <v>4800</v>
      </c>
      <c r="K119" s="116" t="str">
        <f t="shared" si="3"/>
        <v>00001132500022510240</v>
      </c>
      <c r="L119" s="105" t="s">
        <v>167</v>
      </c>
    </row>
    <row r="120" spans="1:12" s="83" customFormat="1" x14ac:dyDescent="0.2">
      <c r="A120" s="78" t="s">
        <v>125</v>
      </c>
      <c r="B120" s="77" t="s">
        <v>7</v>
      </c>
      <c r="C120" s="119" t="s">
        <v>70</v>
      </c>
      <c r="D120" s="123" t="s">
        <v>163</v>
      </c>
      <c r="E120" s="168" t="s">
        <v>165</v>
      </c>
      <c r="F120" s="169"/>
      <c r="G120" s="120" t="s">
        <v>126</v>
      </c>
      <c r="H120" s="79">
        <v>22300</v>
      </c>
      <c r="I120" s="80">
        <v>17500</v>
      </c>
      <c r="J120" s="81">
        <f>IF(IF(H120="",0,H120)=0,0,(IF(H120&gt;0,IF(I120&gt;H120,0,H120-I120),IF(I120&gt;H120,H120-I120,0))))</f>
        <v>4800</v>
      </c>
      <c r="K120" s="116" t="str">
        <f t="shared" si="3"/>
        <v>00001132500022510244</v>
      </c>
      <c r="L120" s="82" t="str">
        <f>C120 &amp; D120 &amp;E120 &amp; F120 &amp; G120</f>
        <v>00001132500022510244</v>
      </c>
    </row>
    <row r="121" spans="1:12" x14ac:dyDescent="0.2">
      <c r="A121" s="98"/>
      <c r="B121" s="99" t="s">
        <v>7</v>
      </c>
      <c r="C121" s="100" t="s">
        <v>70</v>
      </c>
      <c r="D121" s="122" t="s">
        <v>163</v>
      </c>
      <c r="E121" s="163" t="s">
        <v>169</v>
      </c>
      <c r="F121" s="164"/>
      <c r="G121" s="127" t="s">
        <v>70</v>
      </c>
      <c r="H121" s="95">
        <v>500</v>
      </c>
      <c r="I121" s="101">
        <v>500</v>
      </c>
      <c r="J121" s="102">
        <v>0</v>
      </c>
      <c r="K121" s="116" t="str">
        <f t="shared" si="3"/>
        <v>00001139300070650000</v>
      </c>
      <c r="L121" s="105" t="s">
        <v>168</v>
      </c>
    </row>
    <row r="122" spans="1:12" ht="22.5" x14ac:dyDescent="0.2">
      <c r="A122" s="98" t="s">
        <v>120</v>
      </c>
      <c r="B122" s="99" t="s">
        <v>7</v>
      </c>
      <c r="C122" s="100" t="s">
        <v>70</v>
      </c>
      <c r="D122" s="122" t="s">
        <v>163</v>
      </c>
      <c r="E122" s="163" t="s">
        <v>169</v>
      </c>
      <c r="F122" s="164"/>
      <c r="G122" s="127" t="s">
        <v>7</v>
      </c>
      <c r="H122" s="95">
        <v>500</v>
      </c>
      <c r="I122" s="101">
        <v>500</v>
      </c>
      <c r="J122" s="102">
        <v>0</v>
      </c>
      <c r="K122" s="116" t="str">
        <f t="shared" si="3"/>
        <v>00001139300070650200</v>
      </c>
      <c r="L122" s="105" t="s">
        <v>170</v>
      </c>
    </row>
    <row r="123" spans="1:12" ht="22.5" x14ac:dyDescent="0.2">
      <c r="A123" s="98" t="s">
        <v>122</v>
      </c>
      <c r="B123" s="99" t="s">
        <v>7</v>
      </c>
      <c r="C123" s="100" t="s">
        <v>70</v>
      </c>
      <c r="D123" s="122" t="s">
        <v>163</v>
      </c>
      <c r="E123" s="163" t="s">
        <v>169</v>
      </c>
      <c r="F123" s="164"/>
      <c r="G123" s="127" t="s">
        <v>124</v>
      </c>
      <c r="H123" s="95">
        <v>500</v>
      </c>
      <c r="I123" s="101">
        <v>500</v>
      </c>
      <c r="J123" s="102">
        <v>0</v>
      </c>
      <c r="K123" s="116" t="str">
        <f t="shared" si="3"/>
        <v>00001139300070650240</v>
      </c>
      <c r="L123" s="105" t="s">
        <v>171</v>
      </c>
    </row>
    <row r="124" spans="1:12" s="83" customFormat="1" x14ac:dyDescent="0.2">
      <c r="A124" s="78" t="s">
        <v>125</v>
      </c>
      <c r="B124" s="77" t="s">
        <v>7</v>
      </c>
      <c r="C124" s="119" t="s">
        <v>70</v>
      </c>
      <c r="D124" s="123" t="s">
        <v>163</v>
      </c>
      <c r="E124" s="168" t="s">
        <v>169</v>
      </c>
      <c r="F124" s="169"/>
      <c r="G124" s="120" t="s">
        <v>126</v>
      </c>
      <c r="H124" s="79">
        <v>500</v>
      </c>
      <c r="I124" s="80">
        <v>500</v>
      </c>
      <c r="J124" s="81">
        <f>IF(IF(H124="",0,H124)=0,0,(IF(H124&gt;0,IF(I124&gt;H124,0,H124-I124),IF(I124&gt;H124,H124-I124,0))))</f>
        <v>0</v>
      </c>
      <c r="K124" s="116" t="str">
        <f t="shared" si="3"/>
        <v>00001139300070650244</v>
      </c>
      <c r="L124" s="82" t="str">
        <f>C124 &amp; D124 &amp;E124 &amp; F124 &amp; G124</f>
        <v>00001139300070650244</v>
      </c>
    </row>
    <row r="125" spans="1:12" x14ac:dyDescent="0.2">
      <c r="A125" s="98" t="s">
        <v>172</v>
      </c>
      <c r="B125" s="99" t="s">
        <v>7</v>
      </c>
      <c r="C125" s="100" t="s">
        <v>70</v>
      </c>
      <c r="D125" s="122" t="s">
        <v>174</v>
      </c>
      <c r="E125" s="163" t="s">
        <v>94</v>
      </c>
      <c r="F125" s="164"/>
      <c r="G125" s="127" t="s">
        <v>70</v>
      </c>
      <c r="H125" s="95">
        <v>79500</v>
      </c>
      <c r="I125" s="101">
        <v>79500</v>
      </c>
      <c r="J125" s="102">
        <v>0</v>
      </c>
      <c r="K125" s="116" t="str">
        <f t="shared" si="3"/>
        <v>00002000000000000000</v>
      </c>
      <c r="L125" s="105" t="s">
        <v>173</v>
      </c>
    </row>
    <row r="126" spans="1:12" x14ac:dyDescent="0.2">
      <c r="A126" s="98" t="s">
        <v>175</v>
      </c>
      <c r="B126" s="99" t="s">
        <v>7</v>
      </c>
      <c r="C126" s="100" t="s">
        <v>70</v>
      </c>
      <c r="D126" s="122" t="s">
        <v>177</v>
      </c>
      <c r="E126" s="163" t="s">
        <v>94</v>
      </c>
      <c r="F126" s="164"/>
      <c r="G126" s="127" t="s">
        <v>70</v>
      </c>
      <c r="H126" s="95">
        <v>79500</v>
      </c>
      <c r="I126" s="101">
        <v>79500</v>
      </c>
      <c r="J126" s="102">
        <v>0</v>
      </c>
      <c r="K126" s="116" t="str">
        <f t="shared" si="3"/>
        <v>00002030000000000000</v>
      </c>
      <c r="L126" s="105" t="s">
        <v>176</v>
      </c>
    </row>
    <row r="127" spans="1:12" x14ac:dyDescent="0.2">
      <c r="A127" s="98"/>
      <c r="B127" s="99" t="s">
        <v>7</v>
      </c>
      <c r="C127" s="100" t="s">
        <v>70</v>
      </c>
      <c r="D127" s="122" t="s">
        <v>177</v>
      </c>
      <c r="E127" s="163" t="s">
        <v>179</v>
      </c>
      <c r="F127" s="164"/>
      <c r="G127" s="127" t="s">
        <v>70</v>
      </c>
      <c r="H127" s="95">
        <v>79500</v>
      </c>
      <c r="I127" s="101">
        <v>79500</v>
      </c>
      <c r="J127" s="102">
        <v>0</v>
      </c>
      <c r="K127" s="116" t="str">
        <f t="shared" si="3"/>
        <v>00002039300051180000</v>
      </c>
      <c r="L127" s="105" t="s">
        <v>178</v>
      </c>
    </row>
    <row r="128" spans="1:12" ht="56.25" x14ac:dyDescent="0.2">
      <c r="A128" s="98" t="s">
        <v>101</v>
      </c>
      <c r="B128" s="99" t="s">
        <v>7</v>
      </c>
      <c r="C128" s="100" t="s">
        <v>70</v>
      </c>
      <c r="D128" s="122" t="s">
        <v>177</v>
      </c>
      <c r="E128" s="163" t="s">
        <v>179</v>
      </c>
      <c r="F128" s="164"/>
      <c r="G128" s="127" t="s">
        <v>103</v>
      </c>
      <c r="H128" s="95">
        <v>79500</v>
      </c>
      <c r="I128" s="101">
        <v>79500</v>
      </c>
      <c r="J128" s="102">
        <v>0</v>
      </c>
      <c r="K128" s="116" t="str">
        <f t="shared" si="3"/>
        <v>00002039300051180100</v>
      </c>
      <c r="L128" s="105" t="s">
        <v>180</v>
      </c>
    </row>
    <row r="129" spans="1:12" ht="22.5" x14ac:dyDescent="0.2">
      <c r="A129" s="98" t="s">
        <v>104</v>
      </c>
      <c r="B129" s="99" t="s">
        <v>7</v>
      </c>
      <c r="C129" s="100" t="s">
        <v>70</v>
      </c>
      <c r="D129" s="122" t="s">
        <v>177</v>
      </c>
      <c r="E129" s="163" t="s">
        <v>179</v>
      </c>
      <c r="F129" s="164"/>
      <c r="G129" s="127" t="s">
        <v>106</v>
      </c>
      <c r="H129" s="95">
        <v>79500</v>
      </c>
      <c r="I129" s="101">
        <v>79500</v>
      </c>
      <c r="J129" s="102">
        <v>0</v>
      </c>
      <c r="K129" s="116" t="str">
        <f t="shared" si="3"/>
        <v>00002039300051180120</v>
      </c>
      <c r="L129" s="105" t="s">
        <v>181</v>
      </c>
    </row>
    <row r="130" spans="1:12" s="83" customFormat="1" ht="22.5" x14ac:dyDescent="0.2">
      <c r="A130" s="78" t="s">
        <v>107</v>
      </c>
      <c r="B130" s="77" t="s">
        <v>7</v>
      </c>
      <c r="C130" s="119" t="s">
        <v>70</v>
      </c>
      <c r="D130" s="123" t="s">
        <v>177</v>
      </c>
      <c r="E130" s="168" t="s">
        <v>179</v>
      </c>
      <c r="F130" s="169"/>
      <c r="G130" s="120" t="s">
        <v>108</v>
      </c>
      <c r="H130" s="79">
        <v>61060</v>
      </c>
      <c r="I130" s="80">
        <v>61060</v>
      </c>
      <c r="J130" s="81">
        <f>IF(IF(H130="",0,H130)=0,0,(IF(H130&gt;0,IF(I130&gt;H130,0,H130-I130),IF(I130&gt;H130,H130-I130,0))))</f>
        <v>0</v>
      </c>
      <c r="K130" s="116" t="str">
        <f t="shared" si="3"/>
        <v>00002039300051180121</v>
      </c>
      <c r="L130" s="82" t="str">
        <f>C130 &amp; D130 &amp;E130 &amp; F130 &amp; G130</f>
        <v>00002039300051180121</v>
      </c>
    </row>
    <row r="131" spans="1:12" s="83" customFormat="1" ht="33.75" x14ac:dyDescent="0.2">
      <c r="A131" s="78" t="s">
        <v>111</v>
      </c>
      <c r="B131" s="77" t="s">
        <v>7</v>
      </c>
      <c r="C131" s="119" t="s">
        <v>70</v>
      </c>
      <c r="D131" s="123" t="s">
        <v>177</v>
      </c>
      <c r="E131" s="168" t="s">
        <v>179</v>
      </c>
      <c r="F131" s="169"/>
      <c r="G131" s="120" t="s">
        <v>112</v>
      </c>
      <c r="H131" s="79">
        <v>18440</v>
      </c>
      <c r="I131" s="80">
        <v>18440</v>
      </c>
      <c r="J131" s="81">
        <f>IF(IF(H131="",0,H131)=0,0,(IF(H131&gt;0,IF(I131&gt;H131,0,H131-I131),IF(I131&gt;H131,H131-I131,0))))</f>
        <v>0</v>
      </c>
      <c r="K131" s="116" t="str">
        <f t="shared" si="3"/>
        <v>00002039300051180129</v>
      </c>
      <c r="L131" s="82" t="str">
        <f>C131 &amp; D131 &amp;E131 &amp; F131 &amp; G131</f>
        <v>00002039300051180129</v>
      </c>
    </row>
    <row r="132" spans="1:12" ht="22.5" x14ac:dyDescent="0.2">
      <c r="A132" s="98" t="s">
        <v>182</v>
      </c>
      <c r="B132" s="99" t="s">
        <v>7</v>
      </c>
      <c r="C132" s="100" t="s">
        <v>70</v>
      </c>
      <c r="D132" s="122" t="s">
        <v>184</v>
      </c>
      <c r="E132" s="163" t="s">
        <v>94</v>
      </c>
      <c r="F132" s="164"/>
      <c r="G132" s="127" t="s">
        <v>70</v>
      </c>
      <c r="H132" s="95">
        <v>63000</v>
      </c>
      <c r="I132" s="101">
        <v>62101.51</v>
      </c>
      <c r="J132" s="102">
        <v>898.49</v>
      </c>
      <c r="K132" s="116" t="str">
        <f t="shared" si="3"/>
        <v>00003000000000000000</v>
      </c>
      <c r="L132" s="105" t="s">
        <v>183</v>
      </c>
    </row>
    <row r="133" spans="1:12" x14ac:dyDescent="0.2">
      <c r="A133" s="98" t="s">
        <v>185</v>
      </c>
      <c r="B133" s="99" t="s">
        <v>7</v>
      </c>
      <c r="C133" s="100" t="s">
        <v>70</v>
      </c>
      <c r="D133" s="122" t="s">
        <v>187</v>
      </c>
      <c r="E133" s="163" t="s">
        <v>94</v>
      </c>
      <c r="F133" s="164"/>
      <c r="G133" s="127" t="s">
        <v>70</v>
      </c>
      <c r="H133" s="95">
        <v>63000</v>
      </c>
      <c r="I133" s="101">
        <v>62101.51</v>
      </c>
      <c r="J133" s="102">
        <v>898.49</v>
      </c>
      <c r="K133" s="116" t="str">
        <f t="shared" si="3"/>
        <v>00003100000000000000</v>
      </c>
      <c r="L133" s="105" t="s">
        <v>186</v>
      </c>
    </row>
    <row r="134" spans="1:12" x14ac:dyDescent="0.2">
      <c r="A134" s="98"/>
      <c r="B134" s="99" t="s">
        <v>7</v>
      </c>
      <c r="C134" s="100" t="s">
        <v>70</v>
      </c>
      <c r="D134" s="122" t="s">
        <v>187</v>
      </c>
      <c r="E134" s="163" t="s">
        <v>189</v>
      </c>
      <c r="F134" s="164"/>
      <c r="G134" s="127" t="s">
        <v>70</v>
      </c>
      <c r="H134" s="95">
        <v>63000</v>
      </c>
      <c r="I134" s="101">
        <v>62101.51</v>
      </c>
      <c r="J134" s="102">
        <v>898.49</v>
      </c>
      <c r="K134" s="116" t="str">
        <f t="shared" si="3"/>
        <v>00003102400028010000</v>
      </c>
      <c r="L134" s="105" t="s">
        <v>188</v>
      </c>
    </row>
    <row r="135" spans="1:12" ht="22.5" x14ac:dyDescent="0.2">
      <c r="A135" s="98" t="s">
        <v>120</v>
      </c>
      <c r="B135" s="99" t="s">
        <v>7</v>
      </c>
      <c r="C135" s="100" t="s">
        <v>70</v>
      </c>
      <c r="D135" s="122" t="s">
        <v>187</v>
      </c>
      <c r="E135" s="163" t="s">
        <v>189</v>
      </c>
      <c r="F135" s="164"/>
      <c r="G135" s="127" t="s">
        <v>7</v>
      </c>
      <c r="H135" s="95">
        <v>63000</v>
      </c>
      <c r="I135" s="101">
        <v>62101.51</v>
      </c>
      <c r="J135" s="102">
        <v>898.49</v>
      </c>
      <c r="K135" s="116" t="str">
        <f t="shared" si="3"/>
        <v>00003102400028010200</v>
      </c>
      <c r="L135" s="105" t="s">
        <v>190</v>
      </c>
    </row>
    <row r="136" spans="1:12" ht="22.5" x14ac:dyDescent="0.2">
      <c r="A136" s="98" t="s">
        <v>122</v>
      </c>
      <c r="B136" s="99" t="s">
        <v>7</v>
      </c>
      <c r="C136" s="100" t="s">
        <v>70</v>
      </c>
      <c r="D136" s="122" t="s">
        <v>187</v>
      </c>
      <c r="E136" s="163" t="s">
        <v>189</v>
      </c>
      <c r="F136" s="164"/>
      <c r="G136" s="127" t="s">
        <v>124</v>
      </c>
      <c r="H136" s="95">
        <v>63000</v>
      </c>
      <c r="I136" s="101">
        <v>62101.51</v>
      </c>
      <c r="J136" s="102">
        <v>898.49</v>
      </c>
      <c r="K136" s="116" t="str">
        <f t="shared" si="3"/>
        <v>00003102400028010240</v>
      </c>
      <c r="L136" s="105" t="s">
        <v>191</v>
      </c>
    </row>
    <row r="137" spans="1:12" s="83" customFormat="1" x14ac:dyDescent="0.2">
      <c r="A137" s="78" t="s">
        <v>125</v>
      </c>
      <c r="B137" s="77" t="s">
        <v>7</v>
      </c>
      <c r="C137" s="119" t="s">
        <v>70</v>
      </c>
      <c r="D137" s="123" t="s">
        <v>187</v>
      </c>
      <c r="E137" s="168" t="s">
        <v>189</v>
      </c>
      <c r="F137" s="169"/>
      <c r="G137" s="120" t="s">
        <v>126</v>
      </c>
      <c r="H137" s="79">
        <v>63000</v>
      </c>
      <c r="I137" s="80">
        <v>62101.51</v>
      </c>
      <c r="J137" s="81">
        <f>IF(IF(H137="",0,H137)=0,0,(IF(H137&gt;0,IF(I137&gt;H137,0,H137-I137),IF(I137&gt;H137,H137-I137,0))))</f>
        <v>898.49</v>
      </c>
      <c r="K137" s="116" t="str">
        <f t="shared" si="3"/>
        <v>00003102400028010244</v>
      </c>
      <c r="L137" s="82" t="str">
        <f>C137 &amp; D137 &amp;E137 &amp; F137 &amp; G137</f>
        <v>00003102400028010244</v>
      </c>
    </row>
    <row r="138" spans="1:12" x14ac:dyDescent="0.2">
      <c r="A138" s="98" t="s">
        <v>192</v>
      </c>
      <c r="B138" s="99" t="s">
        <v>7</v>
      </c>
      <c r="C138" s="100" t="s">
        <v>70</v>
      </c>
      <c r="D138" s="122" t="s">
        <v>194</v>
      </c>
      <c r="E138" s="163" t="s">
        <v>94</v>
      </c>
      <c r="F138" s="164"/>
      <c r="G138" s="127" t="s">
        <v>70</v>
      </c>
      <c r="H138" s="95">
        <v>5280196.6900000004</v>
      </c>
      <c r="I138" s="101">
        <v>5146409.59</v>
      </c>
      <c r="J138" s="102">
        <v>133787.1</v>
      </c>
      <c r="K138" s="116" t="str">
        <f t="shared" si="3"/>
        <v>00004000000000000000</v>
      </c>
      <c r="L138" s="105" t="s">
        <v>193</v>
      </c>
    </row>
    <row r="139" spans="1:12" x14ac:dyDescent="0.2">
      <c r="A139" s="98" t="s">
        <v>195</v>
      </c>
      <c r="B139" s="99" t="s">
        <v>7</v>
      </c>
      <c r="C139" s="100" t="s">
        <v>70</v>
      </c>
      <c r="D139" s="122" t="s">
        <v>197</v>
      </c>
      <c r="E139" s="163" t="s">
        <v>94</v>
      </c>
      <c r="F139" s="164"/>
      <c r="G139" s="127" t="s">
        <v>70</v>
      </c>
      <c r="H139" s="95">
        <v>5280196.6900000004</v>
      </c>
      <c r="I139" s="101">
        <v>5146409.59</v>
      </c>
      <c r="J139" s="102">
        <v>133787.1</v>
      </c>
      <c r="K139" s="116" t="str">
        <f t="shared" si="3"/>
        <v>00004090000000000000</v>
      </c>
      <c r="L139" s="105" t="s">
        <v>196</v>
      </c>
    </row>
    <row r="140" spans="1:12" x14ac:dyDescent="0.2">
      <c r="A140" s="98"/>
      <c r="B140" s="99" t="s">
        <v>7</v>
      </c>
      <c r="C140" s="100" t="s">
        <v>70</v>
      </c>
      <c r="D140" s="122" t="s">
        <v>197</v>
      </c>
      <c r="E140" s="163" t="s">
        <v>199</v>
      </c>
      <c r="F140" s="164"/>
      <c r="G140" s="127" t="s">
        <v>70</v>
      </c>
      <c r="H140" s="95">
        <v>2134203.0099999998</v>
      </c>
      <c r="I140" s="101">
        <v>2000415.91</v>
      </c>
      <c r="J140" s="102">
        <v>133787.1</v>
      </c>
      <c r="K140" s="116" t="str">
        <f t="shared" si="3"/>
        <v>00004091100029010000</v>
      </c>
      <c r="L140" s="105" t="s">
        <v>198</v>
      </c>
    </row>
    <row r="141" spans="1:12" ht="22.5" x14ac:dyDescent="0.2">
      <c r="A141" s="98" t="s">
        <v>120</v>
      </c>
      <c r="B141" s="99" t="s">
        <v>7</v>
      </c>
      <c r="C141" s="100" t="s">
        <v>70</v>
      </c>
      <c r="D141" s="122" t="s">
        <v>197</v>
      </c>
      <c r="E141" s="163" t="s">
        <v>199</v>
      </c>
      <c r="F141" s="164"/>
      <c r="G141" s="127" t="s">
        <v>7</v>
      </c>
      <c r="H141" s="95">
        <v>2134203.0099999998</v>
      </c>
      <c r="I141" s="101">
        <v>2000415.91</v>
      </c>
      <c r="J141" s="102">
        <v>133787.1</v>
      </c>
      <c r="K141" s="116" t="str">
        <f t="shared" si="3"/>
        <v>00004091100029010200</v>
      </c>
      <c r="L141" s="105" t="s">
        <v>200</v>
      </c>
    </row>
    <row r="142" spans="1:12" ht="22.5" x14ac:dyDescent="0.2">
      <c r="A142" s="98" t="s">
        <v>122</v>
      </c>
      <c r="B142" s="99" t="s">
        <v>7</v>
      </c>
      <c r="C142" s="100" t="s">
        <v>70</v>
      </c>
      <c r="D142" s="122" t="s">
        <v>197</v>
      </c>
      <c r="E142" s="163" t="s">
        <v>199</v>
      </c>
      <c r="F142" s="164"/>
      <c r="G142" s="127" t="s">
        <v>124</v>
      </c>
      <c r="H142" s="95">
        <v>2134203.0099999998</v>
      </c>
      <c r="I142" s="101">
        <v>2000415.91</v>
      </c>
      <c r="J142" s="102">
        <v>133787.1</v>
      </c>
      <c r="K142" s="116" t="str">
        <f t="shared" ref="K142:K177" si="4">C142 &amp; D142 &amp;E142 &amp; F142 &amp; G142</f>
        <v>00004091100029010240</v>
      </c>
      <c r="L142" s="105" t="s">
        <v>201</v>
      </c>
    </row>
    <row r="143" spans="1:12" s="83" customFormat="1" x14ac:dyDescent="0.2">
      <c r="A143" s="78" t="s">
        <v>125</v>
      </c>
      <c r="B143" s="77" t="s">
        <v>7</v>
      </c>
      <c r="C143" s="119" t="s">
        <v>70</v>
      </c>
      <c r="D143" s="123" t="s">
        <v>197</v>
      </c>
      <c r="E143" s="168" t="s">
        <v>199</v>
      </c>
      <c r="F143" s="169"/>
      <c r="G143" s="120" t="s">
        <v>126</v>
      </c>
      <c r="H143" s="79">
        <v>2134203.0099999998</v>
      </c>
      <c r="I143" s="80">
        <v>2000415.91</v>
      </c>
      <c r="J143" s="81">
        <f>IF(IF(H143="",0,H143)=0,0,(IF(H143&gt;0,IF(I143&gt;H143,0,H143-I143),IF(I143&gt;H143,H143-I143,0))))</f>
        <v>133787.1</v>
      </c>
      <c r="K143" s="116" t="str">
        <f t="shared" si="4"/>
        <v>00004091100029010244</v>
      </c>
      <c r="L143" s="82" t="str">
        <f>C143 &amp; D143 &amp;E143 &amp; F143 &amp; G143</f>
        <v>00004091100029010244</v>
      </c>
    </row>
    <row r="144" spans="1:12" x14ac:dyDescent="0.2">
      <c r="A144" s="98"/>
      <c r="B144" s="99" t="s">
        <v>7</v>
      </c>
      <c r="C144" s="100" t="s">
        <v>70</v>
      </c>
      <c r="D144" s="122" t="s">
        <v>197</v>
      </c>
      <c r="E144" s="163" t="s">
        <v>203</v>
      </c>
      <c r="F144" s="164"/>
      <c r="G144" s="127" t="s">
        <v>70</v>
      </c>
      <c r="H144" s="95">
        <v>2891000</v>
      </c>
      <c r="I144" s="101">
        <v>2891000</v>
      </c>
      <c r="J144" s="102">
        <v>0</v>
      </c>
      <c r="K144" s="116" t="str">
        <f t="shared" si="4"/>
        <v>00004091100071520000</v>
      </c>
      <c r="L144" s="105" t="s">
        <v>202</v>
      </c>
    </row>
    <row r="145" spans="1:12" ht="22.5" x14ac:dyDescent="0.2">
      <c r="A145" s="98" t="s">
        <v>120</v>
      </c>
      <c r="B145" s="99" t="s">
        <v>7</v>
      </c>
      <c r="C145" s="100" t="s">
        <v>70</v>
      </c>
      <c r="D145" s="122" t="s">
        <v>197</v>
      </c>
      <c r="E145" s="163" t="s">
        <v>203</v>
      </c>
      <c r="F145" s="164"/>
      <c r="G145" s="127" t="s">
        <v>7</v>
      </c>
      <c r="H145" s="95">
        <v>2891000</v>
      </c>
      <c r="I145" s="101">
        <v>2891000</v>
      </c>
      <c r="J145" s="102">
        <v>0</v>
      </c>
      <c r="K145" s="116" t="str">
        <f t="shared" si="4"/>
        <v>00004091100071520200</v>
      </c>
      <c r="L145" s="105" t="s">
        <v>204</v>
      </c>
    </row>
    <row r="146" spans="1:12" ht="22.5" x14ac:dyDescent="0.2">
      <c r="A146" s="98" t="s">
        <v>122</v>
      </c>
      <c r="B146" s="99" t="s">
        <v>7</v>
      </c>
      <c r="C146" s="100" t="s">
        <v>70</v>
      </c>
      <c r="D146" s="122" t="s">
        <v>197</v>
      </c>
      <c r="E146" s="163" t="s">
        <v>203</v>
      </c>
      <c r="F146" s="164"/>
      <c r="G146" s="127" t="s">
        <v>124</v>
      </c>
      <c r="H146" s="95">
        <v>2891000</v>
      </c>
      <c r="I146" s="101">
        <v>2891000</v>
      </c>
      <c r="J146" s="102">
        <v>0</v>
      </c>
      <c r="K146" s="116" t="str">
        <f t="shared" si="4"/>
        <v>00004091100071520240</v>
      </c>
      <c r="L146" s="105" t="s">
        <v>205</v>
      </c>
    </row>
    <row r="147" spans="1:12" s="83" customFormat="1" x14ac:dyDescent="0.2">
      <c r="A147" s="78" t="s">
        <v>125</v>
      </c>
      <c r="B147" s="77" t="s">
        <v>7</v>
      </c>
      <c r="C147" s="119" t="s">
        <v>70</v>
      </c>
      <c r="D147" s="123" t="s">
        <v>197</v>
      </c>
      <c r="E147" s="168" t="s">
        <v>203</v>
      </c>
      <c r="F147" s="169"/>
      <c r="G147" s="120" t="s">
        <v>126</v>
      </c>
      <c r="H147" s="79">
        <v>2891000</v>
      </c>
      <c r="I147" s="80">
        <v>2891000</v>
      </c>
      <c r="J147" s="81">
        <f>IF(IF(H147="",0,H147)=0,0,(IF(H147&gt;0,IF(I147&gt;H147,0,H147-I147),IF(I147&gt;H147,H147-I147,0))))</f>
        <v>0</v>
      </c>
      <c r="K147" s="116" t="str">
        <f t="shared" si="4"/>
        <v>00004091100071520244</v>
      </c>
      <c r="L147" s="82" t="str">
        <f>C147 &amp; D147 &amp;E147 &amp; F147 &amp; G147</f>
        <v>00004091100071520244</v>
      </c>
    </row>
    <row r="148" spans="1:12" x14ac:dyDescent="0.2">
      <c r="A148" s="98"/>
      <c r="B148" s="99" t="s">
        <v>7</v>
      </c>
      <c r="C148" s="100" t="s">
        <v>70</v>
      </c>
      <c r="D148" s="122" t="s">
        <v>197</v>
      </c>
      <c r="E148" s="163" t="s">
        <v>207</v>
      </c>
      <c r="F148" s="164"/>
      <c r="G148" s="127" t="s">
        <v>70</v>
      </c>
      <c r="H148" s="95">
        <v>254993.68</v>
      </c>
      <c r="I148" s="101">
        <v>254993.68</v>
      </c>
      <c r="J148" s="102">
        <v>0</v>
      </c>
      <c r="K148" s="116" t="str">
        <f t="shared" si="4"/>
        <v>000040911000S1520000</v>
      </c>
      <c r="L148" s="105" t="s">
        <v>206</v>
      </c>
    </row>
    <row r="149" spans="1:12" ht="22.5" x14ac:dyDescent="0.2">
      <c r="A149" s="98" t="s">
        <v>120</v>
      </c>
      <c r="B149" s="99" t="s">
        <v>7</v>
      </c>
      <c r="C149" s="100" t="s">
        <v>70</v>
      </c>
      <c r="D149" s="122" t="s">
        <v>197</v>
      </c>
      <c r="E149" s="163" t="s">
        <v>207</v>
      </c>
      <c r="F149" s="164"/>
      <c r="G149" s="127" t="s">
        <v>7</v>
      </c>
      <c r="H149" s="95">
        <v>254993.68</v>
      </c>
      <c r="I149" s="101">
        <v>254993.68</v>
      </c>
      <c r="J149" s="102">
        <v>0</v>
      </c>
      <c r="K149" s="116" t="str">
        <f t="shared" si="4"/>
        <v>000040911000S1520200</v>
      </c>
      <c r="L149" s="105" t="s">
        <v>208</v>
      </c>
    </row>
    <row r="150" spans="1:12" ht="22.5" x14ac:dyDescent="0.2">
      <c r="A150" s="98" t="s">
        <v>122</v>
      </c>
      <c r="B150" s="99" t="s">
        <v>7</v>
      </c>
      <c r="C150" s="100" t="s">
        <v>70</v>
      </c>
      <c r="D150" s="122" t="s">
        <v>197</v>
      </c>
      <c r="E150" s="163" t="s">
        <v>207</v>
      </c>
      <c r="F150" s="164"/>
      <c r="G150" s="127" t="s">
        <v>124</v>
      </c>
      <c r="H150" s="95">
        <v>254993.68</v>
      </c>
      <c r="I150" s="101">
        <v>254993.68</v>
      </c>
      <c r="J150" s="102">
        <v>0</v>
      </c>
      <c r="K150" s="116" t="str">
        <f t="shared" si="4"/>
        <v>000040911000S1520240</v>
      </c>
      <c r="L150" s="105" t="s">
        <v>209</v>
      </c>
    </row>
    <row r="151" spans="1:12" s="83" customFormat="1" x14ac:dyDescent="0.2">
      <c r="A151" s="78" t="s">
        <v>125</v>
      </c>
      <c r="B151" s="77" t="s">
        <v>7</v>
      </c>
      <c r="C151" s="119" t="s">
        <v>70</v>
      </c>
      <c r="D151" s="123" t="s">
        <v>197</v>
      </c>
      <c r="E151" s="168" t="s">
        <v>207</v>
      </c>
      <c r="F151" s="169"/>
      <c r="G151" s="120" t="s">
        <v>126</v>
      </c>
      <c r="H151" s="79">
        <v>254993.68</v>
      </c>
      <c r="I151" s="80">
        <v>254993.68</v>
      </c>
      <c r="J151" s="81">
        <f>IF(IF(H151="",0,H151)=0,0,(IF(H151&gt;0,IF(I151&gt;H151,0,H151-I151),IF(I151&gt;H151,H151-I151,0))))</f>
        <v>0</v>
      </c>
      <c r="K151" s="116" t="str">
        <f t="shared" si="4"/>
        <v>000040911000S1520244</v>
      </c>
      <c r="L151" s="82" t="str">
        <f>C151 &amp; D151 &amp;E151 &amp; F151 &amp; G151</f>
        <v>000040911000S1520244</v>
      </c>
    </row>
    <row r="152" spans="1:12" x14ac:dyDescent="0.2">
      <c r="A152" s="98" t="s">
        <v>210</v>
      </c>
      <c r="B152" s="99" t="s">
        <v>7</v>
      </c>
      <c r="C152" s="100" t="s">
        <v>70</v>
      </c>
      <c r="D152" s="122" t="s">
        <v>212</v>
      </c>
      <c r="E152" s="163" t="s">
        <v>94</v>
      </c>
      <c r="F152" s="164"/>
      <c r="G152" s="127" t="s">
        <v>70</v>
      </c>
      <c r="H152" s="95">
        <v>2634150</v>
      </c>
      <c r="I152" s="101">
        <v>2220054.83</v>
      </c>
      <c r="J152" s="102">
        <v>414095.17</v>
      </c>
      <c r="K152" s="116" t="str">
        <f t="shared" si="4"/>
        <v>00005000000000000000</v>
      </c>
      <c r="L152" s="105" t="s">
        <v>211</v>
      </c>
    </row>
    <row r="153" spans="1:12" x14ac:dyDescent="0.2">
      <c r="A153" s="98" t="s">
        <v>213</v>
      </c>
      <c r="B153" s="99" t="s">
        <v>7</v>
      </c>
      <c r="C153" s="100" t="s">
        <v>70</v>
      </c>
      <c r="D153" s="122" t="s">
        <v>215</v>
      </c>
      <c r="E153" s="163" t="s">
        <v>94</v>
      </c>
      <c r="F153" s="164"/>
      <c r="G153" s="127" t="s">
        <v>70</v>
      </c>
      <c r="H153" s="95">
        <v>2634150</v>
      </c>
      <c r="I153" s="101">
        <v>2220054.83</v>
      </c>
      <c r="J153" s="102">
        <v>414095.17</v>
      </c>
      <c r="K153" s="116" t="str">
        <f t="shared" si="4"/>
        <v>00005030000000000000</v>
      </c>
      <c r="L153" s="105" t="s">
        <v>214</v>
      </c>
    </row>
    <row r="154" spans="1:12" x14ac:dyDescent="0.2">
      <c r="A154" s="98"/>
      <c r="B154" s="99" t="s">
        <v>7</v>
      </c>
      <c r="C154" s="100" t="s">
        <v>70</v>
      </c>
      <c r="D154" s="122" t="s">
        <v>215</v>
      </c>
      <c r="E154" s="163" t="s">
        <v>217</v>
      </c>
      <c r="F154" s="164"/>
      <c r="G154" s="127" t="s">
        <v>70</v>
      </c>
      <c r="H154" s="95">
        <v>2260000</v>
      </c>
      <c r="I154" s="101">
        <v>1848027.71</v>
      </c>
      <c r="J154" s="102">
        <v>411972.29</v>
      </c>
      <c r="K154" s="116" t="str">
        <f t="shared" si="4"/>
        <v>00005035000027010000</v>
      </c>
      <c r="L154" s="105" t="s">
        <v>216</v>
      </c>
    </row>
    <row r="155" spans="1:12" ht="22.5" x14ac:dyDescent="0.2">
      <c r="A155" s="98" t="s">
        <v>120</v>
      </c>
      <c r="B155" s="99" t="s">
        <v>7</v>
      </c>
      <c r="C155" s="100" t="s">
        <v>70</v>
      </c>
      <c r="D155" s="122" t="s">
        <v>215</v>
      </c>
      <c r="E155" s="163" t="s">
        <v>217</v>
      </c>
      <c r="F155" s="164"/>
      <c r="G155" s="127" t="s">
        <v>7</v>
      </c>
      <c r="H155" s="95">
        <v>2260000</v>
      </c>
      <c r="I155" s="101">
        <v>1848027.71</v>
      </c>
      <c r="J155" s="102">
        <v>411972.29</v>
      </c>
      <c r="K155" s="116" t="str">
        <f t="shared" si="4"/>
        <v>00005035000027010200</v>
      </c>
      <c r="L155" s="105" t="s">
        <v>218</v>
      </c>
    </row>
    <row r="156" spans="1:12" ht="22.5" x14ac:dyDescent="0.2">
      <c r="A156" s="98" t="s">
        <v>122</v>
      </c>
      <c r="B156" s="99" t="s">
        <v>7</v>
      </c>
      <c r="C156" s="100" t="s">
        <v>70</v>
      </c>
      <c r="D156" s="122" t="s">
        <v>215</v>
      </c>
      <c r="E156" s="163" t="s">
        <v>217</v>
      </c>
      <c r="F156" s="164"/>
      <c r="G156" s="127" t="s">
        <v>124</v>
      </c>
      <c r="H156" s="95">
        <v>2260000</v>
      </c>
      <c r="I156" s="101">
        <v>1848027.71</v>
      </c>
      <c r="J156" s="102">
        <v>411972.29</v>
      </c>
      <c r="K156" s="116" t="str">
        <f t="shared" si="4"/>
        <v>00005035000027010240</v>
      </c>
      <c r="L156" s="105" t="s">
        <v>219</v>
      </c>
    </row>
    <row r="157" spans="1:12" s="83" customFormat="1" x14ac:dyDescent="0.2">
      <c r="A157" s="78" t="s">
        <v>125</v>
      </c>
      <c r="B157" s="77" t="s">
        <v>7</v>
      </c>
      <c r="C157" s="119" t="s">
        <v>70</v>
      </c>
      <c r="D157" s="123" t="s">
        <v>215</v>
      </c>
      <c r="E157" s="168" t="s">
        <v>217</v>
      </c>
      <c r="F157" s="169"/>
      <c r="G157" s="120" t="s">
        <v>126</v>
      </c>
      <c r="H157" s="79">
        <v>2260000</v>
      </c>
      <c r="I157" s="80">
        <v>1848027.71</v>
      </c>
      <c r="J157" s="81">
        <f>IF(IF(H157="",0,H157)=0,0,(IF(H157&gt;0,IF(I157&gt;H157,0,H157-I157),IF(I157&gt;H157,H157-I157,0))))</f>
        <v>411972.29</v>
      </c>
      <c r="K157" s="116" t="str">
        <f t="shared" si="4"/>
        <v>00005035000027010244</v>
      </c>
      <c r="L157" s="82" t="str">
        <f>C157 &amp; D157 &amp;E157 &amp; F157 &amp; G157</f>
        <v>00005035000027010244</v>
      </c>
    </row>
    <row r="158" spans="1:12" x14ac:dyDescent="0.2">
      <c r="A158" s="98"/>
      <c r="B158" s="99" t="s">
        <v>7</v>
      </c>
      <c r="C158" s="100" t="s">
        <v>70</v>
      </c>
      <c r="D158" s="122" t="s">
        <v>215</v>
      </c>
      <c r="E158" s="163" t="s">
        <v>221</v>
      </c>
      <c r="F158" s="164"/>
      <c r="G158" s="127" t="s">
        <v>70</v>
      </c>
      <c r="H158" s="95">
        <v>23000</v>
      </c>
      <c r="I158" s="101">
        <v>20979.78</v>
      </c>
      <c r="J158" s="102">
        <v>2020.22</v>
      </c>
      <c r="K158" s="116" t="str">
        <f t="shared" si="4"/>
        <v>00005035000027030000</v>
      </c>
      <c r="L158" s="105" t="s">
        <v>220</v>
      </c>
    </row>
    <row r="159" spans="1:12" ht="22.5" x14ac:dyDescent="0.2">
      <c r="A159" s="98" t="s">
        <v>120</v>
      </c>
      <c r="B159" s="99" t="s">
        <v>7</v>
      </c>
      <c r="C159" s="100" t="s">
        <v>70</v>
      </c>
      <c r="D159" s="122" t="s">
        <v>215</v>
      </c>
      <c r="E159" s="163" t="s">
        <v>221</v>
      </c>
      <c r="F159" s="164"/>
      <c r="G159" s="127" t="s">
        <v>7</v>
      </c>
      <c r="H159" s="95">
        <v>23000</v>
      </c>
      <c r="I159" s="101">
        <v>20979.78</v>
      </c>
      <c r="J159" s="102">
        <v>2020.22</v>
      </c>
      <c r="K159" s="116" t="str">
        <f t="shared" si="4"/>
        <v>00005035000027030200</v>
      </c>
      <c r="L159" s="105" t="s">
        <v>222</v>
      </c>
    </row>
    <row r="160" spans="1:12" ht="22.5" x14ac:dyDescent="0.2">
      <c r="A160" s="98" t="s">
        <v>122</v>
      </c>
      <c r="B160" s="99" t="s">
        <v>7</v>
      </c>
      <c r="C160" s="100" t="s">
        <v>70</v>
      </c>
      <c r="D160" s="122" t="s">
        <v>215</v>
      </c>
      <c r="E160" s="163" t="s">
        <v>221</v>
      </c>
      <c r="F160" s="164"/>
      <c r="G160" s="127" t="s">
        <v>124</v>
      </c>
      <c r="H160" s="95">
        <v>23000</v>
      </c>
      <c r="I160" s="101">
        <v>20979.78</v>
      </c>
      <c r="J160" s="102">
        <v>2020.22</v>
      </c>
      <c r="K160" s="116" t="str">
        <f t="shared" si="4"/>
        <v>00005035000027030240</v>
      </c>
      <c r="L160" s="105" t="s">
        <v>223</v>
      </c>
    </row>
    <row r="161" spans="1:12" s="83" customFormat="1" x14ac:dyDescent="0.2">
      <c r="A161" s="78" t="s">
        <v>125</v>
      </c>
      <c r="B161" s="77" t="s">
        <v>7</v>
      </c>
      <c r="C161" s="119" t="s">
        <v>70</v>
      </c>
      <c r="D161" s="123" t="s">
        <v>215</v>
      </c>
      <c r="E161" s="168" t="s">
        <v>221</v>
      </c>
      <c r="F161" s="169"/>
      <c r="G161" s="120" t="s">
        <v>126</v>
      </c>
      <c r="H161" s="79">
        <v>23000</v>
      </c>
      <c r="I161" s="80">
        <v>20979.78</v>
      </c>
      <c r="J161" s="81">
        <f>IF(IF(H161="",0,H161)=0,0,(IF(H161&gt;0,IF(I161&gt;H161,0,H161-I161),IF(I161&gt;H161,H161-I161,0))))</f>
        <v>2020.22</v>
      </c>
      <c r="K161" s="116" t="str">
        <f t="shared" si="4"/>
        <v>00005035000027030244</v>
      </c>
      <c r="L161" s="82" t="str">
        <f>C161 &amp; D161 &amp;E161 &amp; F161 &amp; G161</f>
        <v>00005035000027030244</v>
      </c>
    </row>
    <row r="162" spans="1:12" x14ac:dyDescent="0.2">
      <c r="A162" s="98"/>
      <c r="B162" s="99" t="s">
        <v>7</v>
      </c>
      <c r="C162" s="100" t="s">
        <v>70</v>
      </c>
      <c r="D162" s="122" t="s">
        <v>215</v>
      </c>
      <c r="E162" s="163" t="s">
        <v>225</v>
      </c>
      <c r="F162" s="164"/>
      <c r="G162" s="127" t="s">
        <v>70</v>
      </c>
      <c r="H162" s="95">
        <v>351150</v>
      </c>
      <c r="I162" s="101">
        <v>351047.34</v>
      </c>
      <c r="J162" s="102">
        <v>102.66</v>
      </c>
      <c r="K162" s="116" t="str">
        <f t="shared" si="4"/>
        <v>00005035000027040000</v>
      </c>
      <c r="L162" s="105" t="s">
        <v>224</v>
      </c>
    </row>
    <row r="163" spans="1:12" ht="22.5" x14ac:dyDescent="0.2">
      <c r="A163" s="98" t="s">
        <v>120</v>
      </c>
      <c r="B163" s="99" t="s">
        <v>7</v>
      </c>
      <c r="C163" s="100" t="s">
        <v>70</v>
      </c>
      <c r="D163" s="122" t="s">
        <v>215</v>
      </c>
      <c r="E163" s="163" t="s">
        <v>225</v>
      </c>
      <c r="F163" s="164"/>
      <c r="G163" s="127" t="s">
        <v>7</v>
      </c>
      <c r="H163" s="95">
        <v>351150</v>
      </c>
      <c r="I163" s="101">
        <v>351047.34</v>
      </c>
      <c r="J163" s="102">
        <v>102.66</v>
      </c>
      <c r="K163" s="116" t="str">
        <f t="shared" si="4"/>
        <v>00005035000027040200</v>
      </c>
      <c r="L163" s="105" t="s">
        <v>226</v>
      </c>
    </row>
    <row r="164" spans="1:12" ht="22.5" x14ac:dyDescent="0.2">
      <c r="A164" s="98" t="s">
        <v>122</v>
      </c>
      <c r="B164" s="99" t="s">
        <v>7</v>
      </c>
      <c r="C164" s="100" t="s">
        <v>70</v>
      </c>
      <c r="D164" s="122" t="s">
        <v>215</v>
      </c>
      <c r="E164" s="163" t="s">
        <v>225</v>
      </c>
      <c r="F164" s="164"/>
      <c r="G164" s="127" t="s">
        <v>124</v>
      </c>
      <c r="H164" s="95">
        <v>351150</v>
      </c>
      <c r="I164" s="101">
        <v>351047.34</v>
      </c>
      <c r="J164" s="102">
        <v>102.66</v>
      </c>
      <c r="K164" s="116" t="str">
        <f t="shared" si="4"/>
        <v>00005035000027040240</v>
      </c>
      <c r="L164" s="105" t="s">
        <v>227</v>
      </c>
    </row>
    <row r="165" spans="1:12" s="83" customFormat="1" x14ac:dyDescent="0.2">
      <c r="A165" s="78" t="s">
        <v>125</v>
      </c>
      <c r="B165" s="77" t="s">
        <v>7</v>
      </c>
      <c r="C165" s="119" t="s">
        <v>70</v>
      </c>
      <c r="D165" s="123" t="s">
        <v>215</v>
      </c>
      <c r="E165" s="168" t="s">
        <v>225</v>
      </c>
      <c r="F165" s="169"/>
      <c r="G165" s="120" t="s">
        <v>126</v>
      </c>
      <c r="H165" s="79">
        <v>351150</v>
      </c>
      <c r="I165" s="80">
        <v>351047.34</v>
      </c>
      <c r="J165" s="81">
        <f>IF(IF(H165="",0,H165)=0,0,(IF(H165&gt;0,IF(I165&gt;H165,0,H165-I165),IF(I165&gt;H165,H165-I165,0))))</f>
        <v>102.66</v>
      </c>
      <c r="K165" s="116" t="str">
        <f t="shared" si="4"/>
        <v>00005035000027040244</v>
      </c>
      <c r="L165" s="82" t="str">
        <f>C165 &amp; D165 &amp;E165 &amp; F165 &amp; G165</f>
        <v>00005035000027040244</v>
      </c>
    </row>
    <row r="166" spans="1:12" x14ac:dyDescent="0.2">
      <c r="A166" s="98" t="s">
        <v>228</v>
      </c>
      <c r="B166" s="99" t="s">
        <v>7</v>
      </c>
      <c r="C166" s="100" t="s">
        <v>70</v>
      </c>
      <c r="D166" s="122" t="s">
        <v>230</v>
      </c>
      <c r="E166" s="163" t="s">
        <v>94</v>
      </c>
      <c r="F166" s="164"/>
      <c r="G166" s="127" t="s">
        <v>70</v>
      </c>
      <c r="H166" s="95">
        <v>6000</v>
      </c>
      <c r="I166" s="101">
        <v>6000</v>
      </c>
      <c r="J166" s="102">
        <v>0</v>
      </c>
      <c r="K166" s="116" t="str">
        <f t="shared" si="4"/>
        <v>00008000000000000000</v>
      </c>
      <c r="L166" s="105" t="s">
        <v>229</v>
      </c>
    </row>
    <row r="167" spans="1:12" x14ac:dyDescent="0.2">
      <c r="A167" s="98" t="s">
        <v>231</v>
      </c>
      <c r="B167" s="99" t="s">
        <v>7</v>
      </c>
      <c r="C167" s="100" t="s">
        <v>70</v>
      </c>
      <c r="D167" s="122" t="s">
        <v>233</v>
      </c>
      <c r="E167" s="163" t="s">
        <v>94</v>
      </c>
      <c r="F167" s="164"/>
      <c r="G167" s="127" t="s">
        <v>70</v>
      </c>
      <c r="H167" s="95">
        <v>6000</v>
      </c>
      <c r="I167" s="101">
        <v>6000</v>
      </c>
      <c r="J167" s="102">
        <v>0</v>
      </c>
      <c r="K167" s="116" t="str">
        <f t="shared" si="4"/>
        <v>00008010000000000000</v>
      </c>
      <c r="L167" s="105" t="s">
        <v>232</v>
      </c>
    </row>
    <row r="168" spans="1:12" x14ac:dyDescent="0.2">
      <c r="A168" s="98"/>
      <c r="B168" s="99" t="s">
        <v>7</v>
      </c>
      <c r="C168" s="100" t="s">
        <v>70</v>
      </c>
      <c r="D168" s="122" t="s">
        <v>233</v>
      </c>
      <c r="E168" s="163" t="s">
        <v>235</v>
      </c>
      <c r="F168" s="164"/>
      <c r="G168" s="127" t="s">
        <v>70</v>
      </c>
      <c r="H168" s="95">
        <v>6000</v>
      </c>
      <c r="I168" s="101">
        <v>6000</v>
      </c>
      <c r="J168" s="102">
        <v>0</v>
      </c>
      <c r="K168" s="116" t="str">
        <f t="shared" si="4"/>
        <v>00008010300023010000</v>
      </c>
      <c r="L168" s="105" t="s">
        <v>234</v>
      </c>
    </row>
    <row r="169" spans="1:12" ht="22.5" x14ac:dyDescent="0.2">
      <c r="A169" s="98" t="s">
        <v>120</v>
      </c>
      <c r="B169" s="99" t="s">
        <v>7</v>
      </c>
      <c r="C169" s="100" t="s">
        <v>70</v>
      </c>
      <c r="D169" s="122" t="s">
        <v>233</v>
      </c>
      <c r="E169" s="163" t="s">
        <v>235</v>
      </c>
      <c r="F169" s="164"/>
      <c r="G169" s="127" t="s">
        <v>7</v>
      </c>
      <c r="H169" s="95">
        <v>6000</v>
      </c>
      <c r="I169" s="101">
        <v>6000</v>
      </c>
      <c r="J169" s="102">
        <v>0</v>
      </c>
      <c r="K169" s="116" t="str">
        <f t="shared" si="4"/>
        <v>00008010300023010200</v>
      </c>
      <c r="L169" s="105" t="s">
        <v>236</v>
      </c>
    </row>
    <row r="170" spans="1:12" ht="22.5" x14ac:dyDescent="0.2">
      <c r="A170" s="98" t="s">
        <v>122</v>
      </c>
      <c r="B170" s="99" t="s">
        <v>7</v>
      </c>
      <c r="C170" s="100" t="s">
        <v>70</v>
      </c>
      <c r="D170" s="122" t="s">
        <v>233</v>
      </c>
      <c r="E170" s="163" t="s">
        <v>235</v>
      </c>
      <c r="F170" s="164"/>
      <c r="G170" s="127" t="s">
        <v>124</v>
      </c>
      <c r="H170" s="95">
        <v>6000</v>
      </c>
      <c r="I170" s="101">
        <v>6000</v>
      </c>
      <c r="J170" s="102">
        <v>0</v>
      </c>
      <c r="K170" s="116" t="str">
        <f t="shared" si="4"/>
        <v>00008010300023010240</v>
      </c>
      <c r="L170" s="105" t="s">
        <v>237</v>
      </c>
    </row>
    <row r="171" spans="1:12" s="83" customFormat="1" x14ac:dyDescent="0.2">
      <c r="A171" s="78" t="s">
        <v>125</v>
      </c>
      <c r="B171" s="77" t="s">
        <v>7</v>
      </c>
      <c r="C171" s="119" t="s">
        <v>70</v>
      </c>
      <c r="D171" s="123" t="s">
        <v>233</v>
      </c>
      <c r="E171" s="168" t="s">
        <v>235</v>
      </c>
      <c r="F171" s="169"/>
      <c r="G171" s="120" t="s">
        <v>126</v>
      </c>
      <c r="H171" s="79">
        <v>6000</v>
      </c>
      <c r="I171" s="80">
        <v>6000</v>
      </c>
      <c r="J171" s="81">
        <f>IF(IF(H171="",0,H171)=0,0,(IF(H171&gt;0,IF(I171&gt;H171,0,H171-I171),IF(I171&gt;H171,H171-I171,0))))</f>
        <v>0</v>
      </c>
      <c r="K171" s="116" t="str">
        <f t="shared" si="4"/>
        <v>00008010300023010244</v>
      </c>
      <c r="L171" s="82" t="str">
        <f>C171 &amp; D171 &amp;E171 &amp; F171 &amp; G171</f>
        <v>00008010300023010244</v>
      </c>
    </row>
    <row r="172" spans="1:12" x14ac:dyDescent="0.2">
      <c r="A172" s="98" t="s">
        <v>238</v>
      </c>
      <c r="B172" s="99" t="s">
        <v>7</v>
      </c>
      <c r="C172" s="100" t="s">
        <v>70</v>
      </c>
      <c r="D172" s="122" t="s">
        <v>240</v>
      </c>
      <c r="E172" s="163" t="s">
        <v>94</v>
      </c>
      <c r="F172" s="164"/>
      <c r="G172" s="127" t="s">
        <v>70</v>
      </c>
      <c r="H172" s="95">
        <v>303000</v>
      </c>
      <c r="I172" s="101">
        <v>302329.44</v>
      </c>
      <c r="J172" s="102">
        <v>670.56</v>
      </c>
      <c r="K172" s="116" t="str">
        <f t="shared" si="4"/>
        <v>00010000000000000000</v>
      </c>
      <c r="L172" s="105" t="s">
        <v>239</v>
      </c>
    </row>
    <row r="173" spans="1:12" x14ac:dyDescent="0.2">
      <c r="A173" s="98" t="s">
        <v>241</v>
      </c>
      <c r="B173" s="99" t="s">
        <v>7</v>
      </c>
      <c r="C173" s="100" t="s">
        <v>70</v>
      </c>
      <c r="D173" s="122" t="s">
        <v>243</v>
      </c>
      <c r="E173" s="163" t="s">
        <v>94</v>
      </c>
      <c r="F173" s="164"/>
      <c r="G173" s="127" t="s">
        <v>70</v>
      </c>
      <c r="H173" s="95">
        <v>303000</v>
      </c>
      <c r="I173" s="101">
        <v>302329.44</v>
      </c>
      <c r="J173" s="102">
        <v>670.56</v>
      </c>
      <c r="K173" s="116" t="str">
        <f t="shared" si="4"/>
        <v>00010010000000000000</v>
      </c>
      <c r="L173" s="105" t="s">
        <v>242</v>
      </c>
    </row>
    <row r="174" spans="1:12" x14ac:dyDescent="0.2">
      <c r="A174" s="98"/>
      <c r="B174" s="99" t="s">
        <v>7</v>
      </c>
      <c r="C174" s="100" t="s">
        <v>70</v>
      </c>
      <c r="D174" s="122" t="s">
        <v>243</v>
      </c>
      <c r="E174" s="163" t="s">
        <v>245</v>
      </c>
      <c r="F174" s="164"/>
      <c r="G174" s="127" t="s">
        <v>70</v>
      </c>
      <c r="H174" s="95">
        <v>303000</v>
      </c>
      <c r="I174" s="101">
        <v>302329.44</v>
      </c>
      <c r="J174" s="102">
        <v>670.56</v>
      </c>
      <c r="K174" s="116" t="str">
        <f t="shared" si="4"/>
        <v>00010019390099980000</v>
      </c>
      <c r="L174" s="105" t="s">
        <v>244</v>
      </c>
    </row>
    <row r="175" spans="1:12" x14ac:dyDescent="0.2">
      <c r="A175" s="98" t="s">
        <v>246</v>
      </c>
      <c r="B175" s="99" t="s">
        <v>7</v>
      </c>
      <c r="C175" s="100" t="s">
        <v>70</v>
      </c>
      <c r="D175" s="122" t="s">
        <v>243</v>
      </c>
      <c r="E175" s="163" t="s">
        <v>245</v>
      </c>
      <c r="F175" s="164"/>
      <c r="G175" s="127" t="s">
        <v>248</v>
      </c>
      <c r="H175" s="95">
        <v>303000</v>
      </c>
      <c r="I175" s="101">
        <v>302329.44</v>
      </c>
      <c r="J175" s="102">
        <v>670.56</v>
      </c>
      <c r="K175" s="116" t="str">
        <f t="shared" si="4"/>
        <v>00010019390099980300</v>
      </c>
      <c r="L175" s="105" t="s">
        <v>247</v>
      </c>
    </row>
    <row r="176" spans="1:12" x14ac:dyDescent="0.2">
      <c r="A176" s="98" t="s">
        <v>249</v>
      </c>
      <c r="B176" s="99" t="s">
        <v>7</v>
      </c>
      <c r="C176" s="100" t="s">
        <v>70</v>
      </c>
      <c r="D176" s="122" t="s">
        <v>243</v>
      </c>
      <c r="E176" s="163" t="s">
        <v>245</v>
      </c>
      <c r="F176" s="164"/>
      <c r="G176" s="127" t="s">
        <v>251</v>
      </c>
      <c r="H176" s="95">
        <v>303000</v>
      </c>
      <c r="I176" s="101">
        <v>302329.44</v>
      </c>
      <c r="J176" s="102">
        <v>670.56</v>
      </c>
      <c r="K176" s="116" t="str">
        <f t="shared" si="4"/>
        <v>00010019390099980310</v>
      </c>
      <c r="L176" s="105" t="s">
        <v>250</v>
      </c>
    </row>
    <row r="177" spans="1:12" s="83" customFormat="1" x14ac:dyDescent="0.2">
      <c r="A177" s="78" t="s">
        <v>252</v>
      </c>
      <c r="B177" s="77" t="s">
        <v>7</v>
      </c>
      <c r="C177" s="119" t="s">
        <v>70</v>
      </c>
      <c r="D177" s="123" t="s">
        <v>243</v>
      </c>
      <c r="E177" s="168" t="s">
        <v>245</v>
      </c>
      <c r="F177" s="169"/>
      <c r="G177" s="120" t="s">
        <v>253</v>
      </c>
      <c r="H177" s="79">
        <v>303000</v>
      </c>
      <c r="I177" s="80">
        <v>302329.44</v>
      </c>
      <c r="J177" s="81">
        <f>IF(IF(H177="",0,H177)=0,0,(IF(H177&gt;0,IF(I177&gt;H177,0,H177-I177),IF(I177&gt;H177,H177-I177,0))))</f>
        <v>670.56</v>
      </c>
      <c r="K177" s="116" t="str">
        <f t="shared" si="4"/>
        <v>00010019390099980312</v>
      </c>
      <c r="L177" s="82" t="str">
        <f>C177 &amp; D177 &amp;E177 &amp; F177 &amp; G177</f>
        <v>00010019390099980312</v>
      </c>
    </row>
    <row r="178" spans="1:12" ht="5.25" hidden="1" customHeight="1" thickBot="1" x14ac:dyDescent="0.25">
      <c r="A178" s="18"/>
      <c r="B178" s="30"/>
      <c r="C178" s="31"/>
      <c r="D178" s="31"/>
      <c r="E178" s="31"/>
      <c r="F178" s="31"/>
      <c r="G178" s="31"/>
      <c r="H178" s="47"/>
      <c r="I178" s="48"/>
      <c r="J178" s="53"/>
      <c r="K178" s="114"/>
    </row>
    <row r="179" spans="1:12" ht="13.5" thickBot="1" x14ac:dyDescent="0.25">
      <c r="A179" s="26"/>
      <c r="B179" s="26"/>
      <c r="C179" s="22"/>
      <c r="D179" s="22"/>
      <c r="E179" s="22"/>
      <c r="F179" s="22"/>
      <c r="G179" s="22"/>
      <c r="H179" s="46"/>
      <c r="I179" s="46"/>
      <c r="J179" s="46"/>
      <c r="K179" s="46"/>
    </row>
    <row r="180" spans="1:12" ht="28.5" customHeight="1" thickBot="1" x14ac:dyDescent="0.25">
      <c r="A180" s="41" t="s">
        <v>18</v>
      </c>
      <c r="B180" s="42">
        <v>450</v>
      </c>
      <c r="C180" s="165" t="s">
        <v>17</v>
      </c>
      <c r="D180" s="166"/>
      <c r="E180" s="166"/>
      <c r="F180" s="166"/>
      <c r="G180" s="167"/>
      <c r="H180" s="54">
        <f>0-H188</f>
        <v>-799596.69</v>
      </c>
      <c r="I180" s="54">
        <f>I15-I76</f>
        <v>-85509.53</v>
      </c>
      <c r="J180" s="91" t="s">
        <v>17</v>
      </c>
    </row>
    <row r="181" spans="1:12" x14ac:dyDescent="0.2">
      <c r="A181" s="26"/>
      <c r="B181" s="29"/>
      <c r="C181" s="22"/>
      <c r="D181" s="22"/>
      <c r="E181" s="22"/>
      <c r="F181" s="22"/>
      <c r="G181" s="22"/>
      <c r="H181" s="22"/>
      <c r="I181" s="22"/>
      <c r="J181" s="22"/>
    </row>
    <row r="182" spans="1:12" ht="15" x14ac:dyDescent="0.25">
      <c r="A182" s="201" t="s">
        <v>32</v>
      </c>
      <c r="B182" s="201"/>
      <c r="C182" s="201"/>
      <c r="D182" s="201"/>
      <c r="E182" s="201"/>
      <c r="F182" s="201"/>
      <c r="G182" s="201"/>
      <c r="H182" s="201"/>
      <c r="I182" s="201"/>
      <c r="J182" s="201"/>
      <c r="K182" s="111"/>
    </row>
    <row r="183" spans="1:12" x14ac:dyDescent="0.2">
      <c r="A183" s="8"/>
      <c r="B183" s="25"/>
      <c r="C183" s="9"/>
      <c r="D183" s="9"/>
      <c r="E183" s="9"/>
      <c r="F183" s="9"/>
      <c r="G183" s="9"/>
      <c r="H183" s="10"/>
      <c r="I183" s="10"/>
      <c r="J183" s="40" t="s">
        <v>27</v>
      </c>
      <c r="K183" s="40"/>
    </row>
    <row r="184" spans="1:12" ht="17.100000000000001" customHeight="1" x14ac:dyDescent="0.2">
      <c r="A184" s="148" t="s">
        <v>39</v>
      </c>
      <c r="B184" s="148" t="s">
        <v>40</v>
      </c>
      <c r="C184" s="154" t="s">
        <v>45</v>
      </c>
      <c r="D184" s="155"/>
      <c r="E184" s="155"/>
      <c r="F184" s="155"/>
      <c r="G184" s="156"/>
      <c r="H184" s="148" t="s">
        <v>42</v>
      </c>
      <c r="I184" s="148" t="s">
        <v>23</v>
      </c>
      <c r="J184" s="148" t="s">
        <v>43</v>
      </c>
      <c r="K184" s="112"/>
    </row>
    <row r="185" spans="1:12" ht="17.100000000000001" customHeight="1" x14ac:dyDescent="0.2">
      <c r="A185" s="149"/>
      <c r="B185" s="149"/>
      <c r="C185" s="157"/>
      <c r="D185" s="158"/>
      <c r="E185" s="158"/>
      <c r="F185" s="158"/>
      <c r="G185" s="159"/>
      <c r="H185" s="149"/>
      <c r="I185" s="149"/>
      <c r="J185" s="149"/>
      <c r="K185" s="112"/>
    </row>
    <row r="186" spans="1:12" ht="17.100000000000001" customHeight="1" x14ac:dyDescent="0.2">
      <c r="A186" s="150"/>
      <c r="B186" s="150"/>
      <c r="C186" s="160"/>
      <c r="D186" s="161"/>
      <c r="E186" s="161"/>
      <c r="F186" s="161"/>
      <c r="G186" s="162"/>
      <c r="H186" s="150"/>
      <c r="I186" s="150"/>
      <c r="J186" s="150"/>
      <c r="K186" s="112"/>
    </row>
    <row r="187" spans="1:12" ht="13.5" thickBot="1" x14ac:dyDescent="0.25">
      <c r="A187" s="69">
        <v>1</v>
      </c>
      <c r="B187" s="12">
        <v>2</v>
      </c>
      <c r="C187" s="182">
        <v>3</v>
      </c>
      <c r="D187" s="183"/>
      <c r="E187" s="183"/>
      <c r="F187" s="183"/>
      <c r="G187" s="184"/>
      <c r="H187" s="13" t="s">
        <v>2</v>
      </c>
      <c r="I187" s="13" t="s">
        <v>25</v>
      </c>
      <c r="J187" s="13" t="s">
        <v>26</v>
      </c>
      <c r="K187" s="113"/>
    </row>
    <row r="188" spans="1:12" ht="12.75" customHeight="1" x14ac:dyDescent="0.2">
      <c r="A188" s="73" t="s">
        <v>33</v>
      </c>
      <c r="B188" s="38" t="s">
        <v>8</v>
      </c>
      <c r="C188" s="151" t="s">
        <v>17</v>
      </c>
      <c r="D188" s="152"/>
      <c r="E188" s="152"/>
      <c r="F188" s="152"/>
      <c r="G188" s="153"/>
      <c r="H188" s="66">
        <f>H190+H195+H200</f>
        <v>799596.69</v>
      </c>
      <c r="I188" s="66">
        <f>I190+I195+I200</f>
        <v>85509.53</v>
      </c>
      <c r="J188" s="126">
        <f>J190+J195+J200</f>
        <v>714087.16</v>
      </c>
    </row>
    <row r="189" spans="1:12" ht="12.75" customHeight="1" x14ac:dyDescent="0.2">
      <c r="A189" s="74" t="s">
        <v>11</v>
      </c>
      <c r="B189" s="39"/>
      <c r="C189" s="185"/>
      <c r="D189" s="186"/>
      <c r="E189" s="186"/>
      <c r="F189" s="186"/>
      <c r="G189" s="187"/>
      <c r="H189" s="43"/>
      <c r="I189" s="44"/>
      <c r="J189" s="45"/>
    </row>
    <row r="190" spans="1:12" ht="12.75" customHeight="1" x14ac:dyDescent="0.2">
      <c r="A190" s="73" t="s">
        <v>34</v>
      </c>
      <c r="B190" s="49" t="s">
        <v>12</v>
      </c>
      <c r="C190" s="205" t="s">
        <v>17</v>
      </c>
      <c r="D190" s="206"/>
      <c r="E190" s="206"/>
      <c r="F190" s="206"/>
      <c r="G190" s="207"/>
      <c r="H190" s="52">
        <v>0</v>
      </c>
      <c r="I190" s="52">
        <v>0</v>
      </c>
      <c r="J190" s="88">
        <v>0</v>
      </c>
    </row>
    <row r="191" spans="1:12" ht="12.75" customHeight="1" x14ac:dyDescent="0.2">
      <c r="A191" s="74" t="s">
        <v>10</v>
      </c>
      <c r="B191" s="50"/>
      <c r="C191" s="171"/>
      <c r="D191" s="172"/>
      <c r="E191" s="172"/>
      <c r="F191" s="172"/>
      <c r="G191" s="173"/>
      <c r="H191" s="62"/>
      <c r="I191" s="63"/>
      <c r="J191" s="64"/>
    </row>
    <row r="192" spans="1:12" hidden="1" x14ac:dyDescent="0.2">
      <c r="A192" s="129"/>
      <c r="B192" s="130" t="s">
        <v>12</v>
      </c>
      <c r="C192" s="131"/>
      <c r="D192" s="179"/>
      <c r="E192" s="180"/>
      <c r="F192" s="180"/>
      <c r="G192" s="181"/>
      <c r="H192" s="132"/>
      <c r="I192" s="133"/>
      <c r="J192" s="134"/>
      <c r="K192" s="135" t="str">
        <f>C192 &amp; D192 &amp; G192</f>
        <v/>
      </c>
      <c r="L192" s="136"/>
    </row>
    <row r="193" spans="1:12" s="83" customFormat="1" x14ac:dyDescent="0.2">
      <c r="A193" s="137"/>
      <c r="B193" s="138" t="s">
        <v>12</v>
      </c>
      <c r="C193" s="139"/>
      <c r="D193" s="193"/>
      <c r="E193" s="193"/>
      <c r="F193" s="193"/>
      <c r="G193" s="194"/>
      <c r="H193" s="140"/>
      <c r="I193" s="141"/>
      <c r="J193" s="142">
        <f>IF(IF(H193="",0,H193)=0,0,(IF(H193&gt;0,IF(I193&gt;H193,0,H193-I193),IF(I193&gt;H193,H193-I193,0))))</f>
        <v>0</v>
      </c>
      <c r="K193" s="143" t="str">
        <f>C193 &amp; D193 &amp; G193</f>
        <v/>
      </c>
      <c r="L193" s="144" t="str">
        <f>C193 &amp; D193 &amp; G193</f>
        <v/>
      </c>
    </row>
    <row r="194" spans="1:12" ht="12.75" hidden="1" customHeight="1" x14ac:dyDescent="0.2">
      <c r="A194" s="75"/>
      <c r="B194" s="17"/>
      <c r="C194" s="14"/>
      <c r="D194" s="14"/>
      <c r="E194" s="14"/>
      <c r="F194" s="14"/>
      <c r="G194" s="14"/>
      <c r="H194" s="34"/>
      <c r="I194" s="35"/>
      <c r="J194" s="55"/>
      <c r="K194" s="115"/>
    </row>
    <row r="195" spans="1:12" ht="12.75" customHeight="1" x14ac:dyDescent="0.2">
      <c r="A195" s="73" t="s">
        <v>35</v>
      </c>
      <c r="B195" s="50" t="s">
        <v>13</v>
      </c>
      <c r="C195" s="171" t="s">
        <v>17</v>
      </c>
      <c r="D195" s="172"/>
      <c r="E195" s="172"/>
      <c r="F195" s="172"/>
      <c r="G195" s="173"/>
      <c r="H195" s="52">
        <v>0</v>
      </c>
      <c r="I195" s="52">
        <v>0</v>
      </c>
      <c r="J195" s="89">
        <v>0</v>
      </c>
    </row>
    <row r="196" spans="1:12" ht="12.75" customHeight="1" x14ac:dyDescent="0.2">
      <c r="A196" s="74" t="s">
        <v>10</v>
      </c>
      <c r="B196" s="50"/>
      <c r="C196" s="171"/>
      <c r="D196" s="172"/>
      <c r="E196" s="172"/>
      <c r="F196" s="172"/>
      <c r="G196" s="173"/>
      <c r="H196" s="62"/>
      <c r="I196" s="63"/>
      <c r="J196" s="64"/>
    </row>
    <row r="197" spans="1:12" ht="12.75" hidden="1" customHeight="1" x14ac:dyDescent="0.2">
      <c r="A197" s="129"/>
      <c r="B197" s="130" t="s">
        <v>13</v>
      </c>
      <c r="C197" s="131"/>
      <c r="D197" s="179"/>
      <c r="E197" s="180"/>
      <c r="F197" s="180"/>
      <c r="G197" s="181"/>
      <c r="H197" s="132"/>
      <c r="I197" s="133"/>
      <c r="J197" s="134"/>
      <c r="K197" s="135" t="str">
        <f>C197 &amp; D197 &amp; G197</f>
        <v/>
      </c>
      <c r="L197" s="136"/>
    </row>
    <row r="198" spans="1:12" s="83" customFormat="1" x14ac:dyDescent="0.2">
      <c r="A198" s="137"/>
      <c r="B198" s="138" t="s">
        <v>13</v>
      </c>
      <c r="C198" s="139"/>
      <c r="D198" s="193"/>
      <c r="E198" s="193"/>
      <c r="F198" s="193"/>
      <c r="G198" s="194"/>
      <c r="H198" s="140"/>
      <c r="I198" s="141"/>
      <c r="J198" s="142">
        <f>IF(IF(H198="",0,H198)=0,0,(IF(H198&gt;0,IF(I198&gt;H198,0,H198-I198),IF(I198&gt;H198,H198-I198,0))))</f>
        <v>0</v>
      </c>
      <c r="K198" s="143" t="str">
        <f>C198 &amp; D198 &amp; G198</f>
        <v/>
      </c>
      <c r="L198" s="144" t="str">
        <f>C198 &amp; D198 &amp; G198</f>
        <v/>
      </c>
    </row>
    <row r="199" spans="1:12" ht="12.75" hidden="1" customHeight="1" x14ac:dyDescent="0.2">
      <c r="A199" s="75"/>
      <c r="B199" s="16"/>
      <c r="C199" s="14"/>
      <c r="D199" s="14"/>
      <c r="E199" s="14"/>
      <c r="F199" s="14"/>
      <c r="G199" s="14"/>
      <c r="H199" s="34"/>
      <c r="I199" s="35"/>
      <c r="J199" s="55"/>
      <c r="K199" s="115"/>
    </row>
    <row r="200" spans="1:12" ht="12.75" customHeight="1" x14ac:dyDescent="0.2">
      <c r="A200" s="73" t="s">
        <v>16</v>
      </c>
      <c r="B200" s="50" t="s">
        <v>9</v>
      </c>
      <c r="C200" s="175" t="s">
        <v>51</v>
      </c>
      <c r="D200" s="176"/>
      <c r="E200" s="176"/>
      <c r="F200" s="176"/>
      <c r="G200" s="177"/>
      <c r="H200" s="52">
        <v>799596.69</v>
      </c>
      <c r="I200" s="52">
        <v>85509.53</v>
      </c>
      <c r="J200" s="90">
        <f>IF(IF(H200="",0,H200)=0,0,(IF(H200&gt;0,IF(I200&gt;H200,0,H200-I200),IF(I200&gt;H200,H200-I200,0))))</f>
        <v>714087.16</v>
      </c>
    </row>
    <row r="201" spans="1:12" ht="22.5" x14ac:dyDescent="0.2">
      <c r="A201" s="73" t="s">
        <v>52</v>
      </c>
      <c r="B201" s="50" t="s">
        <v>9</v>
      </c>
      <c r="C201" s="175" t="s">
        <v>53</v>
      </c>
      <c r="D201" s="176"/>
      <c r="E201" s="176"/>
      <c r="F201" s="176"/>
      <c r="G201" s="177"/>
      <c r="H201" s="52">
        <v>799596.69</v>
      </c>
      <c r="I201" s="52">
        <v>85509.53</v>
      </c>
      <c r="J201" s="90">
        <f>IF(IF(H201="",0,H201)=0,0,(IF(H201&gt;0,IF(I201&gt;H201,0,H201-I201),IF(I201&gt;H201,H201-I201,0))))</f>
        <v>714087.16</v>
      </c>
    </row>
    <row r="202" spans="1:12" ht="35.25" customHeight="1" x14ac:dyDescent="0.2">
      <c r="A202" s="73" t="s">
        <v>55</v>
      </c>
      <c r="B202" s="50" t="s">
        <v>9</v>
      </c>
      <c r="C202" s="175" t="s">
        <v>54</v>
      </c>
      <c r="D202" s="176"/>
      <c r="E202" s="176"/>
      <c r="F202" s="176"/>
      <c r="G202" s="177"/>
      <c r="H202" s="52">
        <v>0</v>
      </c>
      <c r="I202" s="52">
        <v>0</v>
      </c>
      <c r="J202" s="90">
        <f>IF(IF(H202="",0,H202)=0,0,(IF(H202&gt;0,IF(I202&gt;H202,0,H202-I202),IF(I202&gt;H202,H202-I202,0))))</f>
        <v>0</v>
      </c>
    </row>
    <row r="203" spans="1:12" x14ac:dyDescent="0.2">
      <c r="A203" s="107" t="s">
        <v>82</v>
      </c>
      <c r="B203" s="108" t="s">
        <v>14</v>
      </c>
      <c r="C203" s="106" t="s">
        <v>70</v>
      </c>
      <c r="D203" s="188" t="s">
        <v>81</v>
      </c>
      <c r="E203" s="189"/>
      <c r="F203" s="189"/>
      <c r="G203" s="190"/>
      <c r="H203" s="95">
        <v>-11540130</v>
      </c>
      <c r="I203" s="95">
        <v>-11644604.57</v>
      </c>
      <c r="J203" s="110" t="s">
        <v>56</v>
      </c>
      <c r="K203" s="105" t="str">
        <f t="shared" ref="K203:K210" si="5">C203 &amp; D203 &amp; G203</f>
        <v>00001050000000000500</v>
      </c>
      <c r="L203" s="105" t="s">
        <v>83</v>
      </c>
    </row>
    <row r="204" spans="1:12" x14ac:dyDescent="0.2">
      <c r="A204" s="107" t="s">
        <v>85</v>
      </c>
      <c r="B204" s="108" t="s">
        <v>14</v>
      </c>
      <c r="C204" s="106" t="s">
        <v>70</v>
      </c>
      <c r="D204" s="188" t="s">
        <v>84</v>
      </c>
      <c r="E204" s="189"/>
      <c r="F204" s="189"/>
      <c r="G204" s="190"/>
      <c r="H204" s="95">
        <v>-11540130</v>
      </c>
      <c r="I204" s="95">
        <v>-11644604.57</v>
      </c>
      <c r="J204" s="110" t="s">
        <v>56</v>
      </c>
      <c r="K204" s="105" t="str">
        <f t="shared" si="5"/>
        <v>00001050200000000500</v>
      </c>
      <c r="L204" s="105" t="s">
        <v>86</v>
      </c>
    </row>
    <row r="205" spans="1:12" ht="22.5" x14ac:dyDescent="0.2">
      <c r="A205" s="107" t="s">
        <v>88</v>
      </c>
      <c r="B205" s="108" t="s">
        <v>14</v>
      </c>
      <c r="C205" s="106" t="s">
        <v>70</v>
      </c>
      <c r="D205" s="188" t="s">
        <v>87</v>
      </c>
      <c r="E205" s="189"/>
      <c r="F205" s="189"/>
      <c r="G205" s="190"/>
      <c r="H205" s="95">
        <v>-11540130</v>
      </c>
      <c r="I205" s="95">
        <v>-11644604.57</v>
      </c>
      <c r="J205" s="110" t="s">
        <v>56</v>
      </c>
      <c r="K205" s="105" t="str">
        <f t="shared" si="5"/>
        <v>00001050201000000510</v>
      </c>
      <c r="L205" s="105" t="s">
        <v>89</v>
      </c>
    </row>
    <row r="206" spans="1:12" ht="22.5" x14ac:dyDescent="0.2">
      <c r="A206" s="93" t="s">
        <v>91</v>
      </c>
      <c r="B206" s="109" t="s">
        <v>14</v>
      </c>
      <c r="C206" s="121" t="s">
        <v>70</v>
      </c>
      <c r="D206" s="191" t="s">
        <v>90</v>
      </c>
      <c r="E206" s="191"/>
      <c r="F206" s="191"/>
      <c r="G206" s="192"/>
      <c r="H206" s="76">
        <v>-11540130</v>
      </c>
      <c r="I206" s="76">
        <v>-11644604.57</v>
      </c>
      <c r="J206" s="65" t="s">
        <v>17</v>
      </c>
      <c r="K206" s="105" t="str">
        <f t="shared" si="5"/>
        <v>00001050201100000510</v>
      </c>
      <c r="L206" s="4" t="str">
        <f>C206 &amp; D206 &amp; G206</f>
        <v>00001050201100000510</v>
      </c>
    </row>
    <row r="207" spans="1:12" x14ac:dyDescent="0.2">
      <c r="A207" s="107" t="s">
        <v>69</v>
      </c>
      <c r="B207" s="108" t="s">
        <v>15</v>
      </c>
      <c r="C207" s="106" t="s">
        <v>70</v>
      </c>
      <c r="D207" s="188" t="s">
        <v>71</v>
      </c>
      <c r="E207" s="189"/>
      <c r="F207" s="189"/>
      <c r="G207" s="190"/>
      <c r="H207" s="95">
        <v>12339726.689999999</v>
      </c>
      <c r="I207" s="95">
        <v>11730114.1</v>
      </c>
      <c r="J207" s="110" t="s">
        <v>56</v>
      </c>
      <c r="K207" s="105" t="str">
        <f t="shared" si="5"/>
        <v>00001050000000000600</v>
      </c>
      <c r="L207" s="105" t="s">
        <v>72</v>
      </c>
    </row>
    <row r="208" spans="1:12" x14ac:dyDescent="0.2">
      <c r="A208" s="107" t="s">
        <v>73</v>
      </c>
      <c r="B208" s="108" t="s">
        <v>15</v>
      </c>
      <c r="C208" s="106" t="s">
        <v>70</v>
      </c>
      <c r="D208" s="188" t="s">
        <v>74</v>
      </c>
      <c r="E208" s="189"/>
      <c r="F208" s="189"/>
      <c r="G208" s="190"/>
      <c r="H208" s="95">
        <v>12339726.689999999</v>
      </c>
      <c r="I208" s="95">
        <v>11730114.1</v>
      </c>
      <c r="J208" s="110" t="s">
        <v>56</v>
      </c>
      <c r="K208" s="105" t="str">
        <f t="shared" si="5"/>
        <v>00001050200000000600</v>
      </c>
      <c r="L208" s="105" t="s">
        <v>75</v>
      </c>
    </row>
    <row r="209" spans="1:12" ht="22.5" x14ac:dyDescent="0.2">
      <c r="A209" s="107" t="s">
        <v>76</v>
      </c>
      <c r="B209" s="108" t="s">
        <v>15</v>
      </c>
      <c r="C209" s="106" t="s">
        <v>70</v>
      </c>
      <c r="D209" s="188" t="s">
        <v>77</v>
      </c>
      <c r="E209" s="189"/>
      <c r="F209" s="189"/>
      <c r="G209" s="190"/>
      <c r="H209" s="95">
        <v>12339726.689999999</v>
      </c>
      <c r="I209" s="95">
        <v>11730114.1</v>
      </c>
      <c r="J209" s="110" t="s">
        <v>56</v>
      </c>
      <c r="K209" s="105" t="str">
        <f t="shared" si="5"/>
        <v>00001050201000000610</v>
      </c>
      <c r="L209" s="105" t="s">
        <v>78</v>
      </c>
    </row>
    <row r="210" spans="1:12" ht="22.5" x14ac:dyDescent="0.2">
      <c r="A210" s="94" t="s">
        <v>79</v>
      </c>
      <c r="B210" s="109" t="s">
        <v>15</v>
      </c>
      <c r="C210" s="121" t="s">
        <v>70</v>
      </c>
      <c r="D210" s="191" t="s">
        <v>80</v>
      </c>
      <c r="E210" s="191"/>
      <c r="F210" s="191"/>
      <c r="G210" s="192"/>
      <c r="H210" s="96">
        <v>12339726.689999999</v>
      </c>
      <c r="I210" s="96">
        <v>11730114.1</v>
      </c>
      <c r="J210" s="97" t="s">
        <v>17</v>
      </c>
      <c r="K210" s="104" t="str">
        <f t="shared" si="5"/>
        <v>00001050201100000610</v>
      </c>
      <c r="L210" s="4" t="str">
        <f>C210 &amp; D210 &amp; G210</f>
        <v>00001050201100000610</v>
      </c>
    </row>
    <row r="211" spans="1:12" ht="34.5" customHeight="1" x14ac:dyDescent="0.2">
      <c r="A211" s="178" t="s">
        <v>387</v>
      </c>
      <c r="B211" s="178"/>
      <c r="C211" s="178"/>
      <c r="D211" s="178"/>
      <c r="E211" s="178"/>
      <c r="F211" s="178"/>
      <c r="G211" s="178"/>
      <c r="H211" s="178"/>
      <c r="I211" s="178"/>
      <c r="J211" s="178"/>
      <c r="K211" s="104"/>
      <c r="L211" s="4"/>
    </row>
    <row r="212" spans="1:12" ht="15" customHeight="1" x14ac:dyDescent="0.2">
      <c r="A212" s="24"/>
      <c r="B212" s="147"/>
      <c r="C212" s="147"/>
      <c r="D212" s="147"/>
      <c r="E212" s="146"/>
      <c r="F212" s="146"/>
      <c r="G212" s="22"/>
      <c r="H212" s="67"/>
      <c r="I212" s="145"/>
      <c r="J212" s="145"/>
      <c r="K212" s="92"/>
      <c r="L212" s="92"/>
    </row>
    <row r="213" spans="1:12" ht="22.5" x14ac:dyDescent="0.2">
      <c r="A213" s="3" t="s">
        <v>388</v>
      </c>
      <c r="B213" s="170" t="s">
        <v>47</v>
      </c>
      <c r="C213" s="170"/>
      <c r="D213" s="170"/>
      <c r="E213" s="29"/>
      <c r="F213" s="29"/>
      <c r="G213" s="22"/>
      <c r="H213" s="22" t="s">
        <v>389</v>
      </c>
      <c r="I213" s="68" t="s">
        <v>49</v>
      </c>
      <c r="J213" s="29" t="s">
        <v>47</v>
      </c>
      <c r="K213" s="92"/>
      <c r="L213" s="92"/>
    </row>
    <row r="214" spans="1:12" ht="21.75" customHeight="1" x14ac:dyDescent="0.2">
      <c r="A214" s="3" t="s">
        <v>48</v>
      </c>
      <c r="B214" s="174"/>
      <c r="C214" s="174"/>
      <c r="D214" s="174"/>
      <c r="E214" s="118"/>
      <c r="F214" s="118"/>
      <c r="G214" s="22"/>
      <c r="H214" s="22"/>
      <c r="I214" s="22"/>
      <c r="J214" s="22"/>
      <c r="K214" s="92"/>
      <c r="L214" s="92"/>
    </row>
    <row r="215" spans="1:12" x14ac:dyDescent="0.2">
      <c r="A215" s="3" t="s">
        <v>46</v>
      </c>
      <c r="B215" s="170" t="s">
        <v>47</v>
      </c>
      <c r="C215" s="170"/>
      <c r="D215" s="170"/>
      <c r="E215" s="29"/>
      <c r="F215" s="29"/>
      <c r="G215" s="22"/>
      <c r="H215" s="22"/>
      <c r="I215" s="22"/>
      <c r="J215" s="22"/>
      <c r="K215" s="92"/>
      <c r="L215" s="92"/>
    </row>
    <row r="216" spans="1:12" x14ac:dyDescent="0.2">
      <c r="A216" s="3" t="s">
        <v>31</v>
      </c>
      <c r="B216" s="29"/>
      <c r="C216" s="22"/>
      <c r="D216" s="22"/>
      <c r="E216" s="22"/>
      <c r="F216" s="22"/>
      <c r="G216" s="22"/>
      <c r="H216" s="22"/>
      <c r="I216" s="22"/>
      <c r="J216" s="22"/>
      <c r="K216" s="92"/>
      <c r="L216" s="92"/>
    </row>
    <row r="217" spans="1:12" x14ac:dyDescent="0.2">
      <c r="A217" s="26"/>
      <c r="B217" s="29"/>
      <c r="C217" s="22"/>
      <c r="D217" s="22"/>
      <c r="E217" s="22"/>
      <c r="F217" s="22"/>
      <c r="G217" s="22"/>
      <c r="H217" s="22"/>
      <c r="I217" s="22"/>
      <c r="J217" s="22"/>
      <c r="K217" s="92"/>
      <c r="L217" s="92"/>
    </row>
    <row r="218" spans="1:12" x14ac:dyDescent="0.2">
      <c r="K218" s="92"/>
      <c r="L218" s="92"/>
    </row>
    <row r="219" spans="1:12" x14ac:dyDescent="0.2">
      <c r="K219" s="92"/>
      <c r="L219" s="92"/>
    </row>
    <row r="220" spans="1:12" x14ac:dyDescent="0.2">
      <c r="K220" s="92"/>
      <c r="L220" s="92"/>
    </row>
    <row r="221" spans="1:12" x14ac:dyDescent="0.2">
      <c r="K221" s="92"/>
      <c r="L221" s="92"/>
    </row>
    <row r="222" spans="1:12" x14ac:dyDescent="0.2">
      <c r="K222" s="92"/>
      <c r="L222" s="92"/>
    </row>
    <row r="223" spans="1:12" x14ac:dyDescent="0.2">
      <c r="K223" s="92"/>
      <c r="L223" s="92"/>
    </row>
  </sheetData>
  <mergeCells count="210">
    <mergeCell ref="D67:G67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53:F153"/>
    <mergeCell ref="E136:F136"/>
    <mergeCell ref="E137:F137"/>
    <mergeCell ref="E128:F128"/>
    <mergeCell ref="E129:F129"/>
    <mergeCell ref="E130:F130"/>
    <mergeCell ref="E131:F131"/>
    <mergeCell ref="E132:F132"/>
    <mergeCell ref="E143:F143"/>
    <mergeCell ref="E144:F144"/>
    <mergeCell ref="E127:F127"/>
    <mergeCell ref="E118:F118"/>
    <mergeCell ref="E119:F119"/>
    <mergeCell ref="E120:F120"/>
    <mergeCell ref="E121:F121"/>
    <mergeCell ref="E122:F122"/>
    <mergeCell ref="E133:F133"/>
    <mergeCell ref="E134:F134"/>
    <mergeCell ref="E135:F135"/>
    <mergeCell ref="C15:G15"/>
    <mergeCell ref="C16:G16"/>
    <mergeCell ref="C75:G75"/>
    <mergeCell ref="A182:J182"/>
    <mergeCell ref="C77:G77"/>
    <mergeCell ref="H72:H74"/>
    <mergeCell ref="B72:B74"/>
    <mergeCell ref="A70:J70"/>
    <mergeCell ref="C190:G190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93:F93"/>
    <mergeCell ref="E94:F94"/>
    <mergeCell ref="E95:F95"/>
    <mergeCell ref="E96:F96"/>
    <mergeCell ref="E97:F97"/>
    <mergeCell ref="E88:F88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D192:G192"/>
    <mergeCell ref="C187:G187"/>
    <mergeCell ref="C188:G188"/>
    <mergeCell ref="C189:G189"/>
    <mergeCell ref="B213:D213"/>
    <mergeCell ref="C201:G201"/>
    <mergeCell ref="B184:B186"/>
    <mergeCell ref="D207:G207"/>
    <mergeCell ref="D208:G208"/>
    <mergeCell ref="D205:G205"/>
    <mergeCell ref="D206:G206"/>
    <mergeCell ref="D193:G193"/>
    <mergeCell ref="D203:G203"/>
    <mergeCell ref="D204:G204"/>
    <mergeCell ref="D209:G209"/>
    <mergeCell ref="D210:G210"/>
    <mergeCell ref="D197:G197"/>
    <mergeCell ref="D198:G198"/>
    <mergeCell ref="B215:D215"/>
    <mergeCell ref="C191:G191"/>
    <mergeCell ref="C195:G195"/>
    <mergeCell ref="C196:G196"/>
    <mergeCell ref="B214:D214"/>
    <mergeCell ref="C200:G200"/>
    <mergeCell ref="C202:G202"/>
    <mergeCell ref="E99:F99"/>
    <mergeCell ref="E100:F100"/>
    <mergeCell ref="E101:F101"/>
    <mergeCell ref="E102:F10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23:F123"/>
    <mergeCell ref="A211:J211"/>
    <mergeCell ref="H184:H186"/>
    <mergeCell ref="J72:J74"/>
    <mergeCell ref="I72:I74"/>
    <mergeCell ref="A72:A74"/>
    <mergeCell ref="C76:G76"/>
    <mergeCell ref="C72:G74"/>
    <mergeCell ref="E87:F87"/>
    <mergeCell ref="I184:I186"/>
    <mergeCell ref="C180:G180"/>
    <mergeCell ref="A184:A186"/>
    <mergeCell ref="J184:J186"/>
    <mergeCell ref="E89:F89"/>
    <mergeCell ref="E90:F90"/>
    <mergeCell ref="E91:F91"/>
    <mergeCell ref="E92:F92"/>
    <mergeCell ref="E103:F103"/>
    <mergeCell ref="E104:F104"/>
    <mergeCell ref="E105:F105"/>
    <mergeCell ref="E106:F106"/>
    <mergeCell ref="E107:F107"/>
    <mergeCell ref="E98:F98"/>
    <mergeCell ref="C184:G186"/>
    <mergeCell ref="E124:F124"/>
    <mergeCell ref="E125:F125"/>
    <mergeCell ref="E126:F126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8" max="16383" man="1"/>
    <brk id="1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</cp:lastModifiedBy>
  <dcterms:created xsi:type="dcterms:W3CDTF">2009-02-13T09:10:05Z</dcterms:created>
  <dcterms:modified xsi:type="dcterms:W3CDTF">2020-01-20T06:19:53Z</dcterms:modified>
</cp:coreProperties>
</file>